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F Central Budget 2007-8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<sst xmlns="http://schemas.openxmlformats.org/spreadsheetml/2006/main" count="42" uniqueCount="35">
  <si>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SUMMARY</t>
  </si>
  <si>
    <t>Revenue</t>
  </si>
  <si>
    <t>Revenue -- public (eRate)</t>
  </si>
  <si>
    <t>Revenue -- management fees</t>
  </si>
  <si>
    <t>Revenue -- private</t>
  </si>
  <si>
    <t>Revenue -- other</t>
  </si>
  <si>
    <t>Total revenue</t>
  </si>
  <si>
    <t>Expenses</t>
  </si>
  <si>
    <t>Personnel</t>
  </si>
  <si>
    <t>Curriculum</t>
  </si>
  <si>
    <t>Principal and school support</t>
  </si>
  <si>
    <t>Finance</t>
  </si>
  <si>
    <t>Operations</t>
  </si>
  <si>
    <t>New School Development</t>
  </si>
  <si>
    <t>Recruitment and Talent Development</t>
  </si>
  <si>
    <t>External Relations</t>
  </si>
  <si>
    <t>Central Office Mgmt</t>
  </si>
  <si>
    <t>Information Technology</t>
  </si>
  <si>
    <t>Taxes and benefits</t>
  </si>
  <si>
    <t>Temps</t>
  </si>
  <si>
    <t>Total Personnel</t>
  </si>
  <si>
    <t>Non-Personnel</t>
  </si>
  <si>
    <t>School facilities</t>
  </si>
  <si>
    <t>Leadership</t>
  </si>
  <si>
    <t>Talent Development (Recruiting)</t>
  </si>
  <si>
    <t>Total Non-Personnel</t>
  </si>
  <si>
    <t>Other Expenses</t>
  </si>
  <si>
    <t>One Time Projects</t>
  </si>
  <si>
    <t>Contingency</t>
  </si>
  <si>
    <t>Total Other Expenses</t>
  </si>
  <si>
    <t>Total Expenses</t>
  </si>
  <si>
    <t>Net Income</t>
  </si>
  <si>
    <t>2007-2008  budget</t>
  </si>
  <si>
    <t>2006-2007 budget</t>
  </si>
  <si>
    <t>ACHIEVEMENT FIRST CENTRAL -- 2006-2007 and 2007-2008 budgets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</si>
</sst>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[$-409]dddd\,\ mmmm\ dd\,\ yyyy"/>
    <numFmt numFmtId="172" formatCode="0.0"/>
    <numFmt numFmtId="173" formatCode="0.000"/>
    <numFmt numFmtId="174" formatCode="[$-409]h:mm:ss\ AM/PM"/>
    <numFmt numFmtId="175" formatCode="00000"/>
    <numFmt numFmtId="176" formatCode="0.0%"/>
    <numFmt numFmtId="177" formatCode="&quot;$&quot;#,##0.0_);[Red]\(&quot;$&quot;#,##0.0\)"/>
    <numFmt numFmtId="178" formatCode="&quot;$&quot;#,##0.000_);[Red]\(&quot;$&quot;#,##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  <numFmt numFmtId="184" formatCode="&quot;$&quot;#,##0"/>
    <numFmt numFmtId="185" formatCode="&quot;$&quot;#,##0;[Red]&quot;$&quot;#,##0"/>
    <numFmt numFmtId="186" formatCode="&quot;$&quot;#,##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;\-#,##0"/>
    <numFmt numFmtId="193" formatCode="#,##0%;\-#,##0%"/>
    <numFmt numFmtId="194" formatCode="_(&quot;$&quot;* #,##0.000_);_(&quot;$&quot;* \(#,##0.000\);_(&quot;$&quot;* &quot;-&quot;??_);_(@_)"/>
    <numFmt numFmtId="195" formatCode="_(* #,##0.000_);_(* \(#,##0.000\);_(* &quot;-&quot;???_);_(@_)"/>
    <numFmt numFmtId="196" formatCode="&quot;$&quot;#,##0.0000_);[Red]\(&quot;$&quot;#,##0.0000\)"/>
    <numFmt numFmtId="197" formatCode="0_);[Red]\(0\)"/>
    <numFmt numFmtId="198" formatCode="0.000%"/>
    <numFmt numFmtId="199" formatCode="_(* #,##0.0_);_(* \(#,##0.0\);_(* &quot;-&quot;_);_(@_)"/>
    <numFmt numFmtId="200" formatCode="_(* #,##0.0000_);_(* \(#,##0.0000\);_(* &quot;-&quot;????_);_(@_)"/>
    <numFmt numFmtId="201" formatCode="0.00000000%"/>
    <numFmt numFmtId="202" formatCode="0.000000000000000%"/>
    <numFmt numFmtId="203" formatCode="yyyy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&quot;$&quot;#,##0.0000"/>
    <numFmt numFmtId="209" formatCode="0.0000%"/>
    <numFmt numFmtId="210" formatCode="0.00000%"/>
    <numFmt numFmtId="211" formatCode="_(* #,##0.000000_);_(* \(#,##0.000000\);_(* &quot;-&quot;??????_);_(@_)"/>
    <numFmt numFmtId="212" formatCode="#,##0.00;\-#,##0.00"/>
    <numFmt numFmtId="213" formatCode="#,##0.0;\-#,##0.0"/>
    <numFmt numFmtId="214" formatCode="0.E+00"/>
    <numFmt numFmtId="215" formatCode="[$$-409]#,##0_);\([$$-409]#,##0\)"/>
    <numFmt numFmtId="216" formatCode="0.0_);\(0.0\)"/>
    <numFmt numFmtId="217" formatCode="[$-409]mmm\-yy;@"/>
    <numFmt numFmtId="218" formatCode="#,##0.0000"/>
    <numFmt numFmtId="219" formatCode="#,##0.000"/>
    <numFmt numFmtId="220" formatCode="_(&quot;$&quot;* #,##0_);_(&quot;$&quot;* \(#,##0\);_(&quot;$&quot;* &quot;-&quot;??_);_(* @_)"/>
    <numFmt numFmtId="221" formatCode="_(* #,##0_);_(* \(#,##0\);_(* &quot;-&quot;??_);_(* @_)"/>
    <numFmt numFmtId="222" formatCode="_(&quot;$&quot;* #,##0.00_);_(&quot;$&quot;* \(#,##0.00\);_(&quot;$&quot;* &quot;-&quot;??_);_(* @_)"/>
    <numFmt numFmtId="223" formatCode="_(* #,##0.00_);_(* \(#,##0.00\);_(* &quot;-&quot;??_);_(* @_)"/>
    <numFmt numFmtId="224" formatCode="&quot;$&quot;* #,##0.00"/>
    <numFmt numFmtId="225" formatCode="_(* #,##0.0_);_(* \(#,##0.0\);_(* &quot;-&quot;??_);_(* @_)"/>
    <numFmt numFmtId="226" formatCode="_(* #,##0.00000000_);_(* \(#,##0.00000000\);_(* &quot;-&quot;????????_);_(@_)"/>
  </numFmts>
  <fonts count="7">
    <font>
      <sz val="10"/>
      <name val="Arial"/>
      <family val="0"/>
    </font>
    <font>
      <u val="single"/>
      <sz val="7.5"/>
      <color indexed="36"/>
      <name val="ZapfHumnst BT"/>
      <family val="0"/>
    </font>
    <font>
      <u val="single"/>
      <sz val="7.5"/>
      <color indexed="12"/>
      <name val="ZapfHumnst BT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 wrapText="1"/>
    </xf>
    <xf numFmtId="192" fontId="6" fillId="0" borderId="0" xfId="0" applyNumberFormat="1" applyFont="1" applyFill="1" applyBorder="1" applyAlignment="1" applyProtection="1">
      <alignment/>
      <protection locked="0"/>
    </xf>
    <xf numFmtId="192" fontId="6" fillId="0" borderId="5" xfId="0" applyNumberFormat="1" applyFont="1" applyFill="1" applyBorder="1" applyAlignment="1" applyProtection="1">
      <alignment/>
      <protection locked="0"/>
    </xf>
    <xf numFmtId="192" fontId="6" fillId="0" borderId="6" xfId="0" applyNumberFormat="1" applyFont="1" applyFill="1" applyBorder="1" applyAlignment="1" applyProtection="1">
      <alignment/>
      <protection locked="0"/>
    </xf>
    <xf numFmtId="49" fontId="4" fillId="0" borderId="4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92" fontId="4" fillId="0" borderId="0" xfId="0" applyNumberFormat="1" applyFont="1" applyFill="1" applyBorder="1" applyAlignment="1" applyProtection="1">
      <alignment/>
      <protection locked="0"/>
    </xf>
    <xf numFmtId="192" fontId="4" fillId="0" borderId="5" xfId="0" applyNumberFormat="1" applyFont="1" applyFill="1" applyBorder="1" applyAlignment="1" applyProtection="1">
      <alignment/>
      <protection locked="0"/>
    </xf>
    <xf numFmtId="9" fontId="6" fillId="0" borderId="0" xfId="21" applyFont="1" applyFill="1" applyBorder="1" applyAlignment="1" applyProtection="1">
      <alignment/>
      <protection locked="0"/>
    </xf>
    <xf numFmtId="9" fontId="6" fillId="0" borderId="5" xfId="21" applyFont="1" applyFill="1" applyBorder="1" applyAlignment="1" applyProtection="1">
      <alignment/>
      <protection locked="0"/>
    </xf>
    <xf numFmtId="192" fontId="6" fillId="0" borderId="6" xfId="0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192" fontId="6" fillId="0" borderId="5" xfId="0" applyNumberFormat="1" applyFont="1" applyFill="1" applyBorder="1" applyAlignment="1">
      <alignment/>
    </xf>
    <xf numFmtId="192" fontId="4" fillId="0" borderId="7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192" fontId="4" fillId="0" borderId="6" xfId="0" applyNumberFormat="1" applyFont="1" applyFill="1" applyBorder="1" applyAlignment="1">
      <alignment/>
    </xf>
    <xf numFmtId="192" fontId="4" fillId="0" borderId="9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/>
    </xf>
    <xf numFmtId="192" fontId="6" fillId="0" borderId="9" xfId="0" applyNumberFormat="1" applyFont="1" applyFill="1" applyBorder="1" applyAlignment="1" applyProtection="1">
      <alignment/>
      <protection locked="0"/>
    </xf>
    <xf numFmtId="192" fontId="6" fillId="0" borderId="9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3"/>
  <sheetViews>
    <sheetView tabSelected="1" zoomScale="75" zoomScaleNormal="75" workbookViewId="0" topLeftCell="A1">
      <pane xSplit="8" ySplit="2" topLeftCell="I3" activePane="bottomRight" state="frozen"/>
      <selection pane="topLeft" activeCell="M75" sqref="M75"/>
      <selection pane="topRight" activeCell="M75" sqref="M75"/>
      <selection pane="bottomLeft" activeCell="M75" sqref="M75"/>
      <selection pane="bottomRight" activeCell="P29" sqref="P29"/>
    </sheetView>
  </sheetViews>
  <sheetFormatPr defaultColWidth="9.140625" defaultRowHeight="12.75"/>
  <cols>
    <col min="1" max="7" width="3.00390625" style="28" customWidth="1"/>
    <col min="8" max="8" width="29.28125" style="28" customWidth="1"/>
    <col min="9" max="9" width="2.28125" style="37" customWidth="1"/>
    <col min="10" max="11" width="12.7109375" style="37" customWidth="1"/>
    <col min="12" max="16384" width="9.140625" style="30" customWidth="1"/>
  </cols>
  <sheetData>
    <row r="1" spans="1:11" ht="12" thickBot="1">
      <c r="A1" s="1" t="s">
        <v>34</v>
      </c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s="32" customFormat="1" ht="23.25" thickBot="1">
      <c r="A2" s="2"/>
      <c r="B2" s="3"/>
      <c r="C2" s="3"/>
      <c r="D2" s="3"/>
      <c r="E2" s="3"/>
      <c r="F2" s="3"/>
      <c r="G2" s="3"/>
      <c r="H2" s="3"/>
      <c r="I2" s="31"/>
      <c r="J2" s="3" t="s">
        <v>33</v>
      </c>
      <c r="K2" s="4" t="s">
        <v>32</v>
      </c>
    </row>
    <row r="3" spans="1:11" s="32" customFormat="1" ht="11.25">
      <c r="A3" s="6" t="s">
        <v>0</v>
      </c>
      <c r="B3" s="3"/>
      <c r="C3" s="3"/>
      <c r="D3" s="3"/>
      <c r="E3" s="3"/>
      <c r="F3" s="3"/>
      <c r="G3" s="3"/>
      <c r="H3" s="3"/>
      <c r="I3" s="31"/>
      <c r="J3" s="3"/>
      <c r="K3" s="4"/>
    </row>
    <row r="4" spans="1:11" s="32" customFormat="1" ht="11.25">
      <c r="A4" s="7" t="s">
        <v>1</v>
      </c>
      <c r="B4" s="8"/>
      <c r="C4" s="8"/>
      <c r="D4" s="8"/>
      <c r="E4" s="8"/>
      <c r="F4" s="8"/>
      <c r="G4" s="8"/>
      <c r="H4" s="8"/>
      <c r="I4" s="33"/>
      <c r="J4" s="5"/>
      <c r="K4" s="9"/>
    </row>
    <row r="5" spans="1:11" s="32" customFormat="1" ht="11.25">
      <c r="A5" s="7"/>
      <c r="B5" s="8" t="s">
        <v>2</v>
      </c>
      <c r="C5" s="8"/>
      <c r="D5" s="8"/>
      <c r="E5" s="8"/>
      <c r="F5" s="8"/>
      <c r="G5" s="8"/>
      <c r="H5" s="8"/>
      <c r="I5" s="33"/>
      <c r="J5" s="10">
        <v>0</v>
      </c>
      <c r="K5" s="11">
        <v>257147</v>
      </c>
    </row>
    <row r="6" spans="1:11" s="32" customFormat="1" ht="11.25">
      <c r="A6" s="7"/>
      <c r="B6" s="8" t="s">
        <v>3</v>
      </c>
      <c r="C6" s="8"/>
      <c r="D6" s="8"/>
      <c r="E6" s="8"/>
      <c r="F6" s="8"/>
      <c r="G6" s="8"/>
      <c r="H6" s="8"/>
      <c r="I6" s="33"/>
      <c r="J6" s="10">
        <v>1128847</v>
      </c>
      <c r="K6" s="11">
        <v>1992952</v>
      </c>
    </row>
    <row r="7" spans="1:11" s="32" customFormat="1" ht="11.25">
      <c r="A7" s="7"/>
      <c r="B7" s="8" t="s">
        <v>4</v>
      </c>
      <c r="C7" s="8"/>
      <c r="D7" s="8"/>
      <c r="E7" s="8"/>
      <c r="F7" s="8"/>
      <c r="G7" s="8"/>
      <c r="H7" s="8"/>
      <c r="I7" s="33"/>
      <c r="J7" s="10">
        <v>3800000</v>
      </c>
      <c r="K7" s="11">
        <v>3500000</v>
      </c>
    </row>
    <row r="8" spans="1:11" s="32" customFormat="1" ht="12" thickBot="1">
      <c r="A8" s="7"/>
      <c r="B8" s="8" t="s">
        <v>5</v>
      </c>
      <c r="C8" s="8"/>
      <c r="D8" s="8"/>
      <c r="E8" s="8"/>
      <c r="F8" s="8"/>
      <c r="G8" s="8"/>
      <c r="H8" s="8"/>
      <c r="I8" s="33"/>
      <c r="J8" s="12">
        <v>0</v>
      </c>
      <c r="K8" s="38">
        <v>60000</v>
      </c>
    </row>
    <row r="9" spans="1:11" s="32" customFormat="1" ht="11.25">
      <c r="A9" s="13" t="s">
        <v>6</v>
      </c>
      <c r="B9" s="14"/>
      <c r="C9" s="14"/>
      <c r="D9" s="14"/>
      <c r="E9" s="14"/>
      <c r="F9" s="14"/>
      <c r="G9" s="14"/>
      <c r="H9" s="14"/>
      <c r="I9" s="34"/>
      <c r="J9" s="15">
        <f>SUM(J5:J8)</f>
        <v>4928847</v>
      </c>
      <c r="K9" s="16">
        <v>5810099</v>
      </c>
    </row>
    <row r="10" spans="1:11" s="32" customFormat="1" ht="11.25">
      <c r="A10" s="7"/>
      <c r="B10" s="8"/>
      <c r="C10" s="8"/>
      <c r="D10" s="8"/>
      <c r="E10" s="8"/>
      <c r="F10" s="8"/>
      <c r="G10" s="8"/>
      <c r="H10" s="8"/>
      <c r="I10" s="33"/>
      <c r="J10" s="17"/>
      <c r="K10" s="18"/>
    </row>
    <row r="11" spans="1:11" s="32" customFormat="1" ht="11.25">
      <c r="A11" s="7" t="s">
        <v>7</v>
      </c>
      <c r="B11" s="8"/>
      <c r="C11" s="8"/>
      <c r="D11" s="8"/>
      <c r="E11" s="8"/>
      <c r="F11" s="8"/>
      <c r="G11" s="8"/>
      <c r="H11" s="8"/>
      <c r="I11" s="33"/>
      <c r="J11" s="10"/>
      <c r="K11" s="11"/>
    </row>
    <row r="12" spans="1:11" s="32" customFormat="1" ht="11.25">
      <c r="A12" s="7"/>
      <c r="B12" s="8" t="s">
        <v>8</v>
      </c>
      <c r="C12" s="8"/>
      <c r="D12" s="8"/>
      <c r="E12" s="8"/>
      <c r="F12" s="8"/>
      <c r="G12" s="8"/>
      <c r="H12" s="8"/>
      <c r="I12" s="33"/>
      <c r="J12" s="10"/>
      <c r="K12" s="11"/>
    </row>
    <row r="13" spans="1:11" s="32" customFormat="1" ht="11.25">
      <c r="A13" s="7"/>
      <c r="B13" s="8"/>
      <c r="C13" s="8" t="s">
        <v>9</v>
      </c>
      <c r="D13" s="8"/>
      <c r="E13" s="8"/>
      <c r="F13" s="8"/>
      <c r="G13" s="8"/>
      <c r="H13" s="8"/>
      <c r="I13" s="33"/>
      <c r="J13" s="10">
        <v>344081.8</v>
      </c>
      <c r="K13" s="11">
        <v>524425.5</v>
      </c>
    </row>
    <row r="14" spans="1:11" s="32" customFormat="1" ht="11.25">
      <c r="A14" s="7"/>
      <c r="B14" s="8"/>
      <c r="C14" s="8" t="s">
        <v>10</v>
      </c>
      <c r="D14" s="8"/>
      <c r="E14" s="8"/>
      <c r="F14" s="8"/>
      <c r="G14" s="8"/>
      <c r="H14" s="8"/>
      <c r="I14" s="33"/>
      <c r="J14" s="10">
        <v>270665.97500000003</v>
      </c>
      <c r="K14" s="11">
        <v>312375</v>
      </c>
    </row>
    <row r="15" spans="1:11" s="32" customFormat="1" ht="11.25">
      <c r="A15" s="7"/>
      <c r="B15" s="8"/>
      <c r="C15" s="8" t="s">
        <v>11</v>
      </c>
      <c r="D15" s="8"/>
      <c r="E15" s="8"/>
      <c r="F15" s="8"/>
      <c r="G15" s="8"/>
      <c r="H15" s="8"/>
      <c r="I15" s="33"/>
      <c r="J15" s="10">
        <v>164800</v>
      </c>
      <c r="K15" s="11">
        <v>244650</v>
      </c>
    </row>
    <row r="16" spans="1:11" s="32" customFormat="1" ht="11.25">
      <c r="A16" s="7"/>
      <c r="B16" s="8"/>
      <c r="C16" s="8" t="s">
        <v>12</v>
      </c>
      <c r="D16" s="8"/>
      <c r="E16" s="8"/>
      <c r="F16" s="8"/>
      <c r="G16" s="8"/>
      <c r="H16" s="8"/>
      <c r="I16" s="33"/>
      <c r="J16" s="10">
        <v>279273.17</v>
      </c>
      <c r="K16" s="11">
        <v>319750</v>
      </c>
    </row>
    <row r="17" spans="1:11" s="32" customFormat="1" ht="11.25">
      <c r="A17" s="7"/>
      <c r="B17" s="8"/>
      <c r="C17" s="8" t="s">
        <v>13</v>
      </c>
      <c r="D17" s="8"/>
      <c r="E17" s="8"/>
      <c r="F17" s="8"/>
      <c r="G17" s="8"/>
      <c r="H17" s="8"/>
      <c r="I17" s="33"/>
      <c r="J17" s="10">
        <v>77765</v>
      </c>
      <c r="K17" s="11">
        <v>155880.2</v>
      </c>
    </row>
    <row r="18" spans="1:11" s="32" customFormat="1" ht="11.25">
      <c r="A18" s="7"/>
      <c r="B18" s="8"/>
      <c r="C18" s="8" t="s">
        <v>14</v>
      </c>
      <c r="D18" s="8"/>
      <c r="E18" s="8"/>
      <c r="F18" s="8"/>
      <c r="G18" s="8"/>
      <c r="H18" s="8"/>
      <c r="I18" s="33"/>
      <c r="J18" s="10">
        <v>283785.6</v>
      </c>
      <c r="K18" s="11">
        <v>486400</v>
      </c>
    </row>
    <row r="19" spans="1:11" s="32" customFormat="1" ht="11.25">
      <c r="A19" s="7"/>
      <c r="B19" s="8"/>
      <c r="C19" s="8" t="s">
        <v>15</v>
      </c>
      <c r="D19" s="8"/>
      <c r="E19" s="8"/>
      <c r="F19" s="8"/>
      <c r="G19" s="8"/>
      <c r="H19" s="8"/>
      <c r="I19" s="33"/>
      <c r="J19" s="10">
        <v>372345</v>
      </c>
      <c r="K19" s="11">
        <v>586180</v>
      </c>
    </row>
    <row r="20" spans="1:11" s="32" customFormat="1" ht="11.25">
      <c r="A20" s="7"/>
      <c r="B20" s="8"/>
      <c r="C20" s="8" t="s">
        <v>16</v>
      </c>
      <c r="D20" s="8"/>
      <c r="E20" s="8"/>
      <c r="F20" s="8"/>
      <c r="G20" s="8"/>
      <c r="H20" s="8"/>
      <c r="I20" s="33"/>
      <c r="J20" s="10">
        <v>191239.585</v>
      </c>
      <c r="K20" s="11">
        <v>200425</v>
      </c>
    </row>
    <row r="21" spans="1:11" s="32" customFormat="1" ht="11.25">
      <c r="A21" s="7"/>
      <c r="B21" s="8"/>
      <c r="C21" s="8" t="s">
        <v>17</v>
      </c>
      <c r="D21" s="8"/>
      <c r="E21" s="8"/>
      <c r="F21" s="8"/>
      <c r="G21" s="8"/>
      <c r="H21" s="8"/>
      <c r="I21" s="33"/>
      <c r="J21" s="10">
        <v>270035.615</v>
      </c>
      <c r="K21" s="11">
        <v>394712.5</v>
      </c>
    </row>
    <row r="22" spans="1:11" s="32" customFormat="1" ht="11.25">
      <c r="A22" s="7"/>
      <c r="B22" s="8"/>
      <c r="C22" s="8" t="s">
        <v>18</v>
      </c>
      <c r="D22" s="8"/>
      <c r="E22" s="8"/>
      <c r="F22" s="8"/>
      <c r="G22" s="8"/>
      <c r="H22" s="8"/>
      <c r="I22" s="33"/>
      <c r="J22" s="10">
        <f>405718.5141+48920</f>
        <v>454638.5141</v>
      </c>
      <c r="K22" s="11">
        <v>517837.78637</v>
      </c>
    </row>
    <row r="23" spans="1:11" s="32" customFormat="1" ht="12" thickBot="1">
      <c r="A23" s="7"/>
      <c r="B23" s="8"/>
      <c r="C23" s="8" t="s">
        <v>19</v>
      </c>
      <c r="D23" s="8"/>
      <c r="E23" s="8"/>
      <c r="F23" s="8"/>
      <c r="G23" s="8"/>
      <c r="H23" s="8"/>
      <c r="I23" s="33"/>
      <c r="J23" s="19">
        <v>0</v>
      </c>
      <c r="K23" s="39">
        <v>0</v>
      </c>
    </row>
    <row r="24" spans="1:11" s="32" customFormat="1" ht="11.25">
      <c r="A24" s="7"/>
      <c r="B24" s="8" t="s">
        <v>20</v>
      </c>
      <c r="C24" s="8"/>
      <c r="D24" s="8"/>
      <c r="E24" s="8"/>
      <c r="F24" s="8"/>
      <c r="G24" s="8"/>
      <c r="H24" s="8"/>
      <c r="I24" s="33"/>
      <c r="J24" s="20">
        <f>SUM(J13:J23)</f>
        <v>2708630.2591</v>
      </c>
      <c r="K24" s="21">
        <v>3742635.98637</v>
      </c>
    </row>
    <row r="25" spans="1:11" s="32" customFormat="1" ht="11.25">
      <c r="A25" s="7"/>
      <c r="B25" s="8" t="s">
        <v>21</v>
      </c>
      <c r="C25" s="8"/>
      <c r="D25" s="8"/>
      <c r="E25" s="8"/>
      <c r="F25" s="8"/>
      <c r="G25" s="8"/>
      <c r="H25" s="8"/>
      <c r="I25" s="33"/>
      <c r="J25" s="20"/>
      <c r="K25" s="21"/>
    </row>
    <row r="26" spans="1:11" s="32" customFormat="1" ht="11.25">
      <c r="A26" s="7"/>
      <c r="B26" s="35"/>
      <c r="C26" s="8" t="s">
        <v>9</v>
      </c>
      <c r="D26" s="8"/>
      <c r="E26" s="8"/>
      <c r="F26" s="8"/>
      <c r="G26" s="8"/>
      <c r="H26" s="8"/>
      <c r="I26" s="33"/>
      <c r="J26" s="20">
        <f>799737.5-500000</f>
        <v>299737.5</v>
      </c>
      <c r="K26" s="21">
        <v>175000</v>
      </c>
    </row>
    <row r="27" spans="1:11" s="32" customFormat="1" ht="11.25">
      <c r="A27" s="7"/>
      <c r="B27" s="8"/>
      <c r="C27" s="8" t="s">
        <v>10</v>
      </c>
      <c r="D27" s="8"/>
      <c r="E27" s="8"/>
      <c r="F27" s="8"/>
      <c r="G27" s="8"/>
      <c r="H27" s="8"/>
      <c r="I27" s="33"/>
      <c r="J27" s="20">
        <v>65148.75</v>
      </c>
      <c r="K27" s="21">
        <v>52500</v>
      </c>
    </row>
    <row r="28" spans="1:11" s="32" customFormat="1" ht="11.25">
      <c r="A28" s="7"/>
      <c r="B28" s="8"/>
      <c r="C28" s="8" t="s">
        <v>11</v>
      </c>
      <c r="D28" s="8"/>
      <c r="E28" s="8"/>
      <c r="F28" s="8"/>
      <c r="G28" s="8"/>
      <c r="H28" s="8"/>
      <c r="I28" s="33"/>
      <c r="J28" s="20">
        <f>205090-120000</f>
        <v>85090</v>
      </c>
      <c r="K28" s="21">
        <v>46250</v>
      </c>
    </row>
    <row r="29" spans="1:11" s="32" customFormat="1" ht="11.25">
      <c r="A29" s="7"/>
      <c r="B29" s="8"/>
      <c r="C29" s="8" t="s">
        <v>22</v>
      </c>
      <c r="D29" s="8"/>
      <c r="E29" s="8"/>
      <c r="F29" s="8"/>
      <c r="G29" s="8"/>
      <c r="H29" s="8"/>
      <c r="I29" s="33"/>
      <c r="J29" s="10">
        <v>120000</v>
      </c>
      <c r="K29" s="11">
        <v>100000</v>
      </c>
    </row>
    <row r="30" spans="1:11" s="32" customFormat="1" ht="11.25">
      <c r="A30" s="7"/>
      <c r="B30" s="8"/>
      <c r="C30" s="8" t="s">
        <v>12</v>
      </c>
      <c r="D30" s="8"/>
      <c r="E30" s="8"/>
      <c r="F30" s="8"/>
      <c r="G30" s="8"/>
      <c r="H30" s="8"/>
      <c r="I30" s="33"/>
      <c r="J30" s="20">
        <v>12635</v>
      </c>
      <c r="K30" s="21">
        <v>11250</v>
      </c>
    </row>
    <row r="31" spans="1:11" s="32" customFormat="1" ht="11.25">
      <c r="A31" s="7"/>
      <c r="B31" s="8"/>
      <c r="C31" s="8" t="s">
        <v>23</v>
      </c>
      <c r="D31" s="8"/>
      <c r="E31" s="8"/>
      <c r="F31" s="8"/>
      <c r="G31" s="8"/>
      <c r="H31" s="8"/>
      <c r="I31" s="33"/>
      <c r="J31" s="20">
        <v>34248.75</v>
      </c>
      <c r="K31" s="21">
        <v>35375</v>
      </c>
    </row>
    <row r="32" spans="1:11" s="32" customFormat="1" ht="11.25">
      <c r="A32" s="7"/>
      <c r="B32" s="8"/>
      <c r="C32" s="8" t="s">
        <v>24</v>
      </c>
      <c r="D32" s="8"/>
      <c r="E32" s="8"/>
      <c r="F32" s="8"/>
      <c r="G32" s="8"/>
      <c r="H32" s="8"/>
      <c r="I32" s="33"/>
      <c r="J32" s="20">
        <v>235666.575</v>
      </c>
      <c r="K32" s="21">
        <v>212250</v>
      </c>
    </row>
    <row r="33" spans="1:11" s="32" customFormat="1" ht="11.25">
      <c r="A33" s="7"/>
      <c r="B33" s="8"/>
      <c r="C33" s="8" t="s">
        <v>15</v>
      </c>
      <c r="D33" s="8"/>
      <c r="E33" s="8"/>
      <c r="F33" s="8"/>
      <c r="G33" s="8"/>
      <c r="H33" s="8"/>
      <c r="I33" s="33"/>
      <c r="J33" s="20">
        <v>131370</v>
      </c>
      <c r="K33" s="21">
        <v>111000</v>
      </c>
    </row>
    <row r="34" spans="1:11" s="32" customFormat="1" ht="11.25">
      <c r="A34" s="7"/>
      <c r="B34" s="8"/>
      <c r="C34" s="8" t="s">
        <v>16</v>
      </c>
      <c r="D34" s="8"/>
      <c r="E34" s="8"/>
      <c r="F34" s="8"/>
      <c r="G34" s="8"/>
      <c r="H34" s="8"/>
      <c r="I34" s="33"/>
      <c r="J34" s="20">
        <v>308136.6</v>
      </c>
      <c r="K34" s="21">
        <v>299950</v>
      </c>
    </row>
    <row r="35" spans="1:11" s="32" customFormat="1" ht="12" thickBot="1">
      <c r="A35" s="7"/>
      <c r="B35" s="8"/>
      <c r="C35" s="8" t="s">
        <v>17</v>
      </c>
      <c r="D35" s="8"/>
      <c r="E35" s="8"/>
      <c r="F35" s="8"/>
      <c r="G35" s="8"/>
      <c r="H35" s="8"/>
      <c r="I35" s="33"/>
      <c r="J35" s="19">
        <v>211027.5</v>
      </c>
      <c r="K35" s="39">
        <v>467828.82</v>
      </c>
    </row>
    <row r="36" spans="1:11" s="32" customFormat="1" ht="11.25">
      <c r="A36" s="7"/>
      <c r="B36" s="8" t="s">
        <v>25</v>
      </c>
      <c r="C36" s="8"/>
      <c r="D36" s="8"/>
      <c r="E36" s="8"/>
      <c r="F36" s="8"/>
      <c r="G36" s="8"/>
      <c r="H36" s="8"/>
      <c r="I36" s="33"/>
      <c r="J36" s="20">
        <f>SUM(J26:J35)</f>
        <v>1503060.6749999998</v>
      </c>
      <c r="K36" s="21">
        <v>1511403.82</v>
      </c>
    </row>
    <row r="37" spans="1:11" s="32" customFormat="1" ht="11.25">
      <c r="A37" s="7"/>
      <c r="B37" s="8" t="s">
        <v>26</v>
      </c>
      <c r="C37" s="8"/>
      <c r="D37" s="8"/>
      <c r="E37" s="8"/>
      <c r="F37" s="8"/>
      <c r="G37" s="8"/>
      <c r="H37" s="8"/>
      <c r="I37" s="33"/>
      <c r="J37" s="20"/>
      <c r="K37" s="21"/>
    </row>
    <row r="38" spans="1:11" s="32" customFormat="1" ht="11.25">
      <c r="A38" s="7"/>
      <c r="B38" s="8"/>
      <c r="C38" s="8" t="s">
        <v>27</v>
      </c>
      <c r="D38" s="8"/>
      <c r="E38" s="8"/>
      <c r="F38" s="8"/>
      <c r="G38" s="8"/>
      <c r="H38" s="8"/>
      <c r="I38" s="33"/>
      <c r="J38" s="20">
        <f>500000</f>
        <v>500000</v>
      </c>
      <c r="K38" s="21">
        <v>371900</v>
      </c>
    </row>
    <row r="39" spans="1:11" s="32" customFormat="1" ht="12" thickBot="1">
      <c r="A39" s="7"/>
      <c r="B39" s="35"/>
      <c r="C39" s="8" t="s">
        <v>28</v>
      </c>
      <c r="D39" s="8"/>
      <c r="E39" s="8"/>
      <c r="F39" s="8"/>
      <c r="G39" s="8"/>
      <c r="H39" s="8"/>
      <c r="I39" s="33"/>
      <c r="J39" s="19">
        <v>0</v>
      </c>
      <c r="K39" s="39">
        <v>84389.09709555001</v>
      </c>
    </row>
    <row r="40" spans="1:11" s="32" customFormat="1" ht="12" thickBot="1">
      <c r="A40" s="7"/>
      <c r="B40" s="8" t="s">
        <v>29</v>
      </c>
      <c r="C40" s="8"/>
      <c r="D40" s="8"/>
      <c r="E40" s="8"/>
      <c r="F40" s="8"/>
      <c r="G40" s="8"/>
      <c r="H40" s="8"/>
      <c r="I40" s="33"/>
      <c r="J40" s="19">
        <f>SUM(J38:J39)</f>
        <v>500000</v>
      </c>
      <c r="K40" s="39">
        <v>456289.09709555004</v>
      </c>
    </row>
    <row r="41" spans="1:11" s="32" customFormat="1" ht="12" thickBot="1">
      <c r="A41" s="13"/>
      <c r="B41" s="14" t="s">
        <v>30</v>
      </c>
      <c r="C41" s="14"/>
      <c r="D41" s="14"/>
      <c r="E41" s="14"/>
      <c r="F41" s="14"/>
      <c r="G41" s="14"/>
      <c r="H41" s="14"/>
      <c r="I41" s="34"/>
      <c r="J41" s="22">
        <f>J36+J40+J24</f>
        <v>4711690.9341</v>
      </c>
      <c r="K41" s="40">
        <v>5710328.90346555</v>
      </c>
    </row>
    <row r="42" spans="1:11" s="32" customFormat="1" ht="12" thickBot="1">
      <c r="A42" s="24"/>
      <c r="B42" s="25" t="s">
        <v>31</v>
      </c>
      <c r="C42" s="25"/>
      <c r="D42" s="25"/>
      <c r="E42" s="25"/>
      <c r="F42" s="25"/>
      <c r="G42" s="25"/>
      <c r="H42" s="25"/>
      <c r="I42" s="36"/>
      <c r="J42" s="26">
        <f>J9-J41</f>
        <v>217156.0658999998</v>
      </c>
      <c r="K42" s="27">
        <v>99770.0965344496</v>
      </c>
    </row>
    <row r="43" spans="1:11" s="32" customFormat="1" ht="11.25">
      <c r="A43" s="14"/>
      <c r="B43" s="14"/>
      <c r="C43" s="14"/>
      <c r="D43" s="14"/>
      <c r="E43" s="14"/>
      <c r="F43" s="14"/>
      <c r="G43" s="14"/>
      <c r="H43" s="14"/>
      <c r="I43" s="34"/>
      <c r="J43" s="23"/>
      <c r="K43" s="23"/>
    </row>
  </sheetData>
  <printOptions/>
  <pageMargins left="0.75" right="0.75" top="1" bottom="1" header="0.5" footer="0.5"/>
  <pageSetup fitToHeight="1" fitToWidth="1" horizontalDpi="600" verticalDpi="600" orientation="landscape" scale="96" r:id="rId3"/>
  <headerFooter alignWithMargins="0">
    <oddHeader>&amp;C&amp;F</oddHeader>
    <oddFooter>&amp;CPage &amp;P of &amp;N
Achievement First
  EIN # 65-1203744
  Cause 4
</oddFooter>
  </headerFooter>
  <legacyDrawing r:id="rId2"/>
  <oleObjects>
    <oleObject progId="MSPhotoEd.3" shapeId="50032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achievementfirst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Polaner</dc:creator>
  <cp:keywords/>
  <dc:description/>
  <cp:lastModifiedBy>lesleyredwine</cp:lastModifiedBy>
  <cp:lastPrinted>2007-07-18T16:58:55Z</cp:lastPrinted>
  <dcterms:created xsi:type="dcterms:W3CDTF">2007-07-18T16:56:29Z</dcterms:created>
  <dcterms:modified xsi:type="dcterms:W3CDTF">2007-10-16T03:29:05Z</dcterms:modified>
  <cp:category/>
  <cp:version/>
  <cp:contentType/>
  <cp:contentStatus/>
</cp:coreProperties>
</file>