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 yWindow="220" windowWidth="21360" windowHeight="13580" activeTab="0"/>
  </bookViews>
  <sheets>
    <sheet name="Room for more funding" sheetId="1" r:id="rId1"/>
  </sheets>
  <definedNames>
    <definedName name="_xlnm.Print_Area" localSheetId="0">'Room for more funding'!$A$1:$G$18</definedName>
  </definedNames>
  <calcPr fullCalcOnLoad="1"/>
</workbook>
</file>

<file path=xl/comments1.xml><?xml version="1.0" encoding="utf-8"?>
<comments xmlns="http://schemas.openxmlformats.org/spreadsheetml/2006/main">
  <authors>
    <author>Natalie Stone</author>
  </authors>
  <commentList>
    <comment ref="C17" authorId="0">
      <text>
        <r>
          <rPr>
            <b/>
            <sz val="9"/>
            <rFont val="Calibri"/>
            <family val="2"/>
          </rPr>
          <t>Natalie Stone:</t>
        </r>
        <r>
          <rPr>
            <sz val="9"/>
            <rFont val="Calibri"/>
            <family val="2"/>
          </rPr>
          <t xml:space="preserve">
From VillageReach, "Revenue (FY 2011 to Q1 FY 2012)." Includes unrestricted and mozambique-restricted revenues.</t>
        </r>
      </text>
    </comment>
    <comment ref="D17" authorId="0">
      <text>
        <r>
          <rPr>
            <b/>
            <sz val="9"/>
            <rFont val="Calibri"/>
            <family val="2"/>
          </rPr>
          <t>Natalie Stone:</t>
        </r>
        <r>
          <rPr>
            <sz val="9"/>
            <rFont val="Calibri"/>
            <family val="2"/>
          </rPr>
          <t xml:space="preserve">
John Beale, email to GiveWell, February 10, 2012. Sum of recognized and anticipated revnue from individuals and foundations for FY2012.</t>
        </r>
      </text>
    </comment>
    <comment ref="E11" authorId="0">
      <text>
        <r>
          <rPr>
            <b/>
            <sz val="9"/>
            <rFont val="Calibri"/>
            <family val="2"/>
          </rPr>
          <t>Natalie Stone:</t>
        </r>
        <r>
          <rPr>
            <sz val="9"/>
            <rFont val="Calibri"/>
            <family val="2"/>
          </rPr>
          <t xml:space="preserve">
VillageReach, "Mozambique Funding Gap (February 2011)," Cell B9.</t>
        </r>
      </text>
    </comment>
    <comment ref="F11" authorId="0">
      <text>
        <r>
          <rPr>
            <b/>
            <sz val="9"/>
            <rFont val="Calibri"/>
            <family val="2"/>
          </rPr>
          <t>Natalie Stone:</t>
        </r>
        <r>
          <rPr>
            <sz val="9"/>
            <rFont val="Calibri"/>
            <family val="2"/>
          </rPr>
          <t xml:space="preserve">
VillageReach, "Mozambique Funding Gap (February 2011)," Cell B9.</t>
        </r>
      </text>
    </comment>
    <comment ref="C18" authorId="0">
      <text>
        <r>
          <rPr>
            <b/>
            <sz val="9"/>
            <rFont val="Calibri"/>
            <family val="2"/>
          </rPr>
          <t>Natalie Stone:</t>
        </r>
        <r>
          <rPr>
            <sz val="9"/>
            <rFont val="Calibri"/>
            <family val="2"/>
          </rPr>
          <t xml:space="preserve">
VillageReach, "Mozambique Funding Gap (February 2011)," Cell B8.</t>
        </r>
      </text>
    </comment>
    <comment ref="E17" authorId="0">
      <text>
        <r>
          <rPr>
            <b/>
            <sz val="9"/>
            <rFont val="Calibri"/>
            <family val="2"/>
          </rPr>
          <t>Natalie Stone:</t>
        </r>
        <r>
          <rPr>
            <sz val="9"/>
            <rFont val="Calibri"/>
            <family val="2"/>
          </rPr>
          <t xml:space="preserve">
John Beale, email to GiveWell, March 4, 2011.</t>
        </r>
      </text>
    </comment>
    <comment ref="F17" authorId="0">
      <text>
        <r>
          <rPr>
            <b/>
            <sz val="9"/>
            <rFont val="Calibri"/>
            <family val="2"/>
          </rPr>
          <t>Natalie Stone:</t>
        </r>
        <r>
          <rPr>
            <sz val="9"/>
            <rFont val="Calibri"/>
            <family val="2"/>
          </rPr>
          <t xml:space="preserve">
John Beale, email to GiveWell, March 4, 2011.</t>
        </r>
      </text>
    </comment>
    <comment ref="D12" authorId="0">
      <text>
        <r>
          <rPr>
            <b/>
            <sz val="9"/>
            <rFont val="Calibri"/>
            <family val="2"/>
          </rPr>
          <t>Natalie Stone:</t>
        </r>
        <r>
          <rPr>
            <sz val="9"/>
            <rFont val="Calibri"/>
            <family val="2"/>
          </rPr>
          <t xml:space="preserve">
From VillageReach, "Budget (2012)."</t>
        </r>
      </text>
    </comment>
    <comment ref="D13" authorId="0">
      <text>
        <r>
          <rPr>
            <b/>
            <sz val="9"/>
            <rFont val="Calibri"/>
            <family val="2"/>
          </rPr>
          <t>Natalie Stone:</t>
        </r>
        <r>
          <rPr>
            <sz val="9"/>
            <rFont val="Calibri"/>
            <family val="2"/>
          </rPr>
          <t xml:space="preserve">
From VillageReach, "Budget (2012)."</t>
        </r>
      </text>
    </comment>
    <comment ref="D14" authorId="0">
      <text>
        <r>
          <rPr>
            <b/>
            <sz val="9"/>
            <rFont val="Calibri"/>
            <family val="2"/>
          </rPr>
          <t>Natalie Stone:</t>
        </r>
        <r>
          <rPr>
            <sz val="9"/>
            <rFont val="Calibri"/>
            <family val="2"/>
          </rPr>
          <t xml:space="preserve">
From VillageReach, "Budget (2012)."</t>
        </r>
      </text>
    </comment>
    <comment ref="D15" authorId="0">
      <text>
        <r>
          <rPr>
            <b/>
            <sz val="9"/>
            <rFont val="Calibri"/>
            <family val="2"/>
          </rPr>
          <t>Natalie Stone:</t>
        </r>
        <r>
          <rPr>
            <sz val="9"/>
            <rFont val="Calibri"/>
            <family val="2"/>
          </rPr>
          <t xml:space="preserve">
From VillageReach, "Budget (2012)."</t>
        </r>
      </text>
    </comment>
    <comment ref="C2" authorId="0">
      <text>
        <r>
          <rPr>
            <b/>
            <sz val="9"/>
            <rFont val="Calibri"/>
            <family val="2"/>
          </rPr>
          <t>Natalie Stone:</t>
        </r>
        <r>
          <rPr>
            <sz val="9"/>
            <rFont val="Calibri"/>
            <family val="2"/>
          </rPr>
          <t xml:space="preserve">
From VillageReach, "Mozambique Budget Changes (February 2012)."</t>
        </r>
      </text>
    </comment>
    <comment ref="D2" authorId="0">
      <text>
        <r>
          <rPr>
            <b/>
            <sz val="9"/>
            <rFont val="Calibri"/>
            <family val="2"/>
          </rPr>
          <t>Natalie Stone:</t>
        </r>
        <r>
          <rPr>
            <sz val="9"/>
            <rFont val="Calibri"/>
            <family val="2"/>
          </rPr>
          <t xml:space="preserve">
From VillageReach, "Mozambique Budget Changes (February 2012)."</t>
        </r>
      </text>
    </comment>
    <comment ref="J3" authorId="0">
      <text>
        <r>
          <rPr>
            <b/>
            <sz val="9"/>
            <rFont val="Calibri"/>
            <family val="2"/>
          </rPr>
          <t>Natalie Stone:</t>
        </r>
        <r>
          <rPr>
            <sz val="9"/>
            <rFont val="Calibri"/>
            <family val="2"/>
          </rPr>
          <t xml:space="preserve">
Total core costs in VillageReach, "Mozambique Budget with GiveWell Additions (February 2011, updated April 2011)" plus extra core costs added in VillageReach, "Mozambique Budget Change (February 2012)" minus current projected core costs</t>
        </r>
      </text>
    </comment>
    <comment ref="C31" authorId="0">
      <text>
        <r>
          <rPr>
            <b/>
            <sz val="9"/>
            <rFont val="Calibri"/>
            <family val="2"/>
          </rPr>
          <t>Natalie Stone:</t>
        </r>
        <r>
          <rPr>
            <sz val="9"/>
            <rFont val="Calibri"/>
            <family val="2"/>
          </rPr>
          <t xml:space="preserve">
Sum of revenues that are not restricted for "Mozambique Expansion" or are unresticted. From VillageReach, "Revenues (FY2011-FY2012 Q1)."</t>
        </r>
      </text>
    </comment>
    <comment ref="C29" authorId="0">
      <text>
        <r>
          <rPr>
            <b/>
            <sz val="9"/>
            <rFont val="Calibri"/>
            <family val="2"/>
          </rPr>
          <t>Natalie Stone:</t>
        </r>
        <r>
          <rPr>
            <sz val="9"/>
            <rFont val="Calibri"/>
            <family val="2"/>
          </rPr>
          <t xml:space="preserve">
VillageReach, "Budget Variance Report (FY2011)."</t>
        </r>
      </text>
    </comment>
    <comment ref="C27" authorId="0">
      <text>
        <r>
          <rPr>
            <b/>
            <sz val="9"/>
            <rFont val="Calibri"/>
            <family val="2"/>
          </rPr>
          <t>Natalie Stone:</t>
        </r>
        <r>
          <rPr>
            <sz val="9"/>
            <rFont val="Calibri"/>
            <family val="2"/>
          </rPr>
          <t xml:space="preserve">
VillageReach, "Budget Variance Report (FY2011)."</t>
        </r>
      </text>
    </comment>
    <comment ref="C28" authorId="0">
      <text>
        <r>
          <rPr>
            <b/>
            <sz val="9"/>
            <rFont val="Calibri"/>
            <family val="2"/>
          </rPr>
          <t>Natalie Stone:</t>
        </r>
        <r>
          <rPr>
            <sz val="9"/>
            <rFont val="Calibri"/>
            <family val="2"/>
          </rPr>
          <t xml:space="preserve">
VillageReach, "Budget Variance Report (FY2011)."</t>
        </r>
      </text>
    </comment>
    <comment ref="C12" authorId="0">
      <text>
        <r>
          <rPr>
            <b/>
            <sz val="9"/>
            <rFont val="Calibri"/>
            <family val="2"/>
          </rPr>
          <t>Natalie Stone:</t>
        </r>
        <r>
          <rPr>
            <sz val="9"/>
            <rFont val="Calibri"/>
            <family val="2"/>
          </rPr>
          <t xml:space="preserve">
VillageReach, "Budget Variance Report (FY2011)."</t>
        </r>
      </text>
    </comment>
    <comment ref="C13" authorId="0">
      <text>
        <r>
          <rPr>
            <b/>
            <sz val="9"/>
            <rFont val="Calibri"/>
            <family val="2"/>
          </rPr>
          <t>Natalie Stone:</t>
        </r>
        <r>
          <rPr>
            <sz val="9"/>
            <rFont val="Calibri"/>
            <family val="2"/>
          </rPr>
          <t xml:space="preserve">
VillageReach, "Budget Variance Report (FY2011)."</t>
        </r>
      </text>
    </comment>
    <comment ref="C14" authorId="0">
      <text>
        <r>
          <rPr>
            <b/>
            <sz val="9"/>
            <rFont val="Calibri"/>
            <family val="2"/>
          </rPr>
          <t>Natalie Stone:</t>
        </r>
        <r>
          <rPr>
            <sz val="9"/>
            <rFont val="Calibri"/>
            <family val="2"/>
          </rPr>
          <t xml:space="preserve">
VillageReach, "Budget Variance Report (FY2011)."</t>
        </r>
      </text>
    </comment>
    <comment ref="C15" authorId="0">
      <text>
        <r>
          <rPr>
            <b/>
            <sz val="9"/>
            <rFont val="Calibri"/>
            <family val="2"/>
          </rPr>
          <t>Natalie Stone:</t>
        </r>
        <r>
          <rPr>
            <sz val="9"/>
            <rFont val="Calibri"/>
            <family val="2"/>
          </rPr>
          <t xml:space="preserve">
VillageReach, "Budget Variance Report (FY2011)."</t>
        </r>
      </text>
    </comment>
    <comment ref="D27" authorId="0">
      <text>
        <r>
          <rPr>
            <b/>
            <sz val="9"/>
            <rFont val="Calibri"/>
            <family val="2"/>
          </rPr>
          <t>Natalie Stone:</t>
        </r>
        <r>
          <rPr>
            <sz val="9"/>
            <rFont val="Calibri"/>
            <family val="2"/>
          </rPr>
          <t xml:space="preserve">
VillageReach, "Budget (2012)."</t>
        </r>
      </text>
    </comment>
    <comment ref="D28" authorId="0">
      <text>
        <r>
          <rPr>
            <b/>
            <sz val="9"/>
            <rFont val="Calibri"/>
            <family val="2"/>
          </rPr>
          <t>Natalie Stone:</t>
        </r>
        <r>
          <rPr>
            <sz val="9"/>
            <rFont val="Calibri"/>
            <family val="2"/>
          </rPr>
          <t xml:space="preserve">
VillageReach, "Budget (2012)."</t>
        </r>
      </text>
    </comment>
    <comment ref="D29" authorId="0">
      <text>
        <r>
          <rPr>
            <b/>
            <sz val="9"/>
            <rFont val="Calibri"/>
            <family val="2"/>
          </rPr>
          <t>Natalie Stone:</t>
        </r>
        <r>
          <rPr>
            <sz val="9"/>
            <rFont val="Calibri"/>
            <family val="2"/>
          </rPr>
          <t xml:space="preserve">
VillageReach, "Budget (2012)."</t>
        </r>
      </text>
    </comment>
    <comment ref="D31" authorId="0">
      <text>
        <r>
          <rPr>
            <b/>
            <sz val="9"/>
            <rFont val="Calibri"/>
            <family val="2"/>
          </rPr>
          <t>Natalie Stone:</t>
        </r>
        <r>
          <rPr>
            <sz val="9"/>
            <rFont val="Calibri"/>
            <family val="2"/>
          </rPr>
          <t xml:space="preserve">
John Beale, email to GiveWell, February 10, 2012.</t>
        </r>
      </text>
    </comment>
    <comment ref="D32" authorId="0">
      <text>
        <r>
          <rPr>
            <b/>
            <sz val="9"/>
            <rFont val="Calibri"/>
            <family val="2"/>
          </rPr>
          <t>Natalie Stone:</t>
        </r>
        <r>
          <rPr>
            <sz val="9"/>
            <rFont val="Calibri"/>
            <family val="2"/>
          </rPr>
          <t xml:space="preserve">
John Beale, email to GiveWell, February 10, 2012.</t>
        </r>
      </text>
    </comment>
    <comment ref="B3" authorId="0">
      <text>
        <r>
          <rPr>
            <b/>
            <sz val="9"/>
            <rFont val="Calibri"/>
            <family val="2"/>
          </rPr>
          <t>Natalie Stone:</t>
        </r>
        <r>
          <rPr>
            <sz val="9"/>
            <rFont val="Calibri"/>
            <family val="2"/>
          </rPr>
          <t xml:space="preserve">
VillageReach, "Health System Strengthening in Mozambique: Update (November 2011)," Pg 13</t>
        </r>
      </text>
    </comment>
    <comment ref="C3" authorId="0">
      <text>
        <r>
          <rPr>
            <b/>
            <sz val="9"/>
            <rFont val="Calibri"/>
            <family val="2"/>
          </rPr>
          <t>Natalie Stone:</t>
        </r>
        <r>
          <rPr>
            <sz val="9"/>
            <rFont val="Calibri"/>
            <family val="2"/>
          </rPr>
          <t xml:space="preserve">
VillageReach, "Health System Strengthening in Mozambique: Update (November 2011)," Pg 13</t>
        </r>
      </text>
    </comment>
    <comment ref="D3" authorId="0">
      <text>
        <r>
          <rPr>
            <b/>
            <sz val="9"/>
            <rFont val="Calibri"/>
            <family val="2"/>
          </rPr>
          <t>Natalie Stone:</t>
        </r>
        <r>
          <rPr>
            <sz val="9"/>
            <rFont val="Calibri"/>
            <family val="2"/>
          </rPr>
          <t xml:space="preserve">
VillageReach, "Health System Strengthening in Mozambique: Update (November 2011)," Pg 13</t>
        </r>
      </text>
    </comment>
    <comment ref="E3" authorId="0">
      <text>
        <r>
          <rPr>
            <b/>
            <sz val="9"/>
            <rFont val="Calibri"/>
            <family val="2"/>
          </rPr>
          <t>Natalie Stone:</t>
        </r>
        <r>
          <rPr>
            <sz val="9"/>
            <rFont val="Calibri"/>
            <family val="2"/>
          </rPr>
          <t xml:space="preserve">
VillageReach, "Health System Strengthening in Mozambique: Update (November 2011)," Pg 13</t>
        </r>
      </text>
    </comment>
    <comment ref="F3" authorId="0">
      <text>
        <r>
          <rPr>
            <b/>
            <sz val="9"/>
            <rFont val="Calibri"/>
            <family val="2"/>
          </rPr>
          <t>Natalie Stone:</t>
        </r>
        <r>
          <rPr>
            <sz val="9"/>
            <rFont val="Calibri"/>
            <family val="2"/>
          </rPr>
          <t xml:space="preserve">
VillageReach, "Health System Strengthening in Mozambique: Update (November 2011)," Pg 13</t>
        </r>
      </text>
    </comment>
    <comment ref="B4" authorId="0">
      <text>
        <r>
          <rPr>
            <b/>
            <sz val="9"/>
            <rFont val="Calibri"/>
            <family val="2"/>
          </rPr>
          <t>Natalie Stone:</t>
        </r>
        <r>
          <rPr>
            <sz val="9"/>
            <rFont val="Calibri"/>
            <family val="2"/>
          </rPr>
          <t xml:space="preserve">
VillageReach, "Health System Strengthening in Mozambique: Update (November 2011)," Pg 13</t>
        </r>
      </text>
    </comment>
    <comment ref="C4" authorId="0">
      <text>
        <r>
          <rPr>
            <b/>
            <sz val="9"/>
            <rFont val="Calibri"/>
            <family val="2"/>
          </rPr>
          <t>Natalie Stone:</t>
        </r>
        <r>
          <rPr>
            <sz val="9"/>
            <rFont val="Calibri"/>
            <family val="2"/>
          </rPr>
          <t xml:space="preserve">
VillageReach, "Health System Strengthening in Mozambique: Update (November 2011)," Pg 13</t>
        </r>
      </text>
    </comment>
    <comment ref="D4" authorId="0">
      <text>
        <r>
          <rPr>
            <b/>
            <sz val="9"/>
            <rFont val="Calibri"/>
            <family val="2"/>
          </rPr>
          <t>Natalie Stone:</t>
        </r>
        <r>
          <rPr>
            <sz val="9"/>
            <rFont val="Calibri"/>
            <family val="2"/>
          </rPr>
          <t xml:space="preserve">
VillageReach, "Health System Strengthening in Mozambique: Update (November 2011)," Pg 13</t>
        </r>
      </text>
    </comment>
    <comment ref="E4" authorId="0">
      <text>
        <r>
          <rPr>
            <b/>
            <sz val="9"/>
            <rFont val="Calibri"/>
            <family val="2"/>
          </rPr>
          <t>Natalie Stone:</t>
        </r>
        <r>
          <rPr>
            <sz val="9"/>
            <rFont val="Calibri"/>
            <family val="2"/>
          </rPr>
          <t xml:space="preserve">
VillageReach, "Health System Strengthening in Mozambique: Update (November 2011)," Pg 13</t>
        </r>
      </text>
    </comment>
    <comment ref="F4" authorId="0">
      <text>
        <r>
          <rPr>
            <b/>
            <sz val="9"/>
            <rFont val="Calibri"/>
            <family val="2"/>
          </rPr>
          <t>Natalie Stone:</t>
        </r>
        <r>
          <rPr>
            <sz val="9"/>
            <rFont val="Calibri"/>
            <family val="2"/>
          </rPr>
          <t xml:space="preserve">
VillageReach, "Health System Strengthening in Mozambique: Update (November 2011)," Pg 13</t>
        </r>
      </text>
    </comment>
    <comment ref="B5" authorId="0">
      <text>
        <r>
          <rPr>
            <b/>
            <sz val="9"/>
            <rFont val="Calibri"/>
            <family val="2"/>
          </rPr>
          <t>Natalie Stone:</t>
        </r>
        <r>
          <rPr>
            <sz val="9"/>
            <rFont val="Calibri"/>
            <family val="2"/>
          </rPr>
          <t xml:space="preserve">
VillageReach, "Health System Strengthening in Mozambique: Update (November 2011)," Pg 13</t>
        </r>
      </text>
    </comment>
    <comment ref="C5" authorId="0">
      <text>
        <r>
          <rPr>
            <b/>
            <sz val="9"/>
            <rFont val="Calibri"/>
            <family val="2"/>
          </rPr>
          <t>Natalie Stone:</t>
        </r>
        <r>
          <rPr>
            <sz val="9"/>
            <rFont val="Calibri"/>
            <family val="2"/>
          </rPr>
          <t xml:space="preserve">
VillageReach, "Health System Strengthening in Mozambique: Update (November 2011)," Pg 13</t>
        </r>
      </text>
    </comment>
    <comment ref="D5" authorId="0">
      <text>
        <r>
          <rPr>
            <b/>
            <sz val="9"/>
            <rFont val="Calibri"/>
            <family val="2"/>
          </rPr>
          <t>Natalie Stone:</t>
        </r>
        <r>
          <rPr>
            <sz val="9"/>
            <rFont val="Calibri"/>
            <family val="2"/>
          </rPr>
          <t xml:space="preserve">
VillageReach, "Health System Strengthening in Mozambique: Update (November 2011)," Pg 13</t>
        </r>
      </text>
    </comment>
    <comment ref="E5" authorId="0">
      <text>
        <r>
          <rPr>
            <b/>
            <sz val="9"/>
            <rFont val="Calibri"/>
            <family val="2"/>
          </rPr>
          <t>Natalie Stone:</t>
        </r>
        <r>
          <rPr>
            <sz val="9"/>
            <rFont val="Calibri"/>
            <family val="2"/>
          </rPr>
          <t xml:space="preserve">
VillageReach, "Health System Strengthening in Mozambique: Update (November 2011)," Pg 13</t>
        </r>
      </text>
    </comment>
    <comment ref="F5" authorId="0">
      <text>
        <r>
          <rPr>
            <b/>
            <sz val="9"/>
            <rFont val="Calibri"/>
            <family val="2"/>
          </rPr>
          <t>Natalie Stone:</t>
        </r>
        <r>
          <rPr>
            <sz val="9"/>
            <rFont val="Calibri"/>
            <family val="2"/>
          </rPr>
          <t xml:space="preserve">
VillageReach, "Health System Strengthening in Mozambique: Update (November 2011)," Pg 13</t>
        </r>
      </text>
    </comment>
    <comment ref="B6" authorId="0">
      <text>
        <r>
          <rPr>
            <b/>
            <sz val="9"/>
            <rFont val="Calibri"/>
            <family val="2"/>
          </rPr>
          <t>Natalie Stone:</t>
        </r>
        <r>
          <rPr>
            <sz val="9"/>
            <rFont val="Calibri"/>
            <family val="2"/>
          </rPr>
          <t xml:space="preserve">
VillageReach, "Health System Strengthening in Mozambique: Update (November 2011)," Pg 13</t>
        </r>
      </text>
    </comment>
    <comment ref="C6" authorId="0">
      <text>
        <r>
          <rPr>
            <b/>
            <sz val="9"/>
            <rFont val="Calibri"/>
            <family val="2"/>
          </rPr>
          <t>Natalie Stone:</t>
        </r>
        <r>
          <rPr>
            <sz val="9"/>
            <rFont val="Calibri"/>
            <family val="2"/>
          </rPr>
          <t xml:space="preserve">
VillageReach, "Health System Strengthening in Mozambique: Update (November 2011)," Pg 13</t>
        </r>
      </text>
    </comment>
    <comment ref="D6" authorId="0">
      <text>
        <r>
          <rPr>
            <b/>
            <sz val="9"/>
            <rFont val="Calibri"/>
            <family val="2"/>
          </rPr>
          <t>Natalie Stone:</t>
        </r>
        <r>
          <rPr>
            <sz val="9"/>
            <rFont val="Calibri"/>
            <family val="2"/>
          </rPr>
          <t xml:space="preserve">
VillageReach, "Health System Strengthening in Mozambique: Update (November 2011)," Pg 13</t>
        </r>
      </text>
    </comment>
    <comment ref="E6" authorId="0">
      <text>
        <r>
          <rPr>
            <b/>
            <sz val="9"/>
            <rFont val="Calibri"/>
            <family val="2"/>
          </rPr>
          <t>Natalie Stone:</t>
        </r>
        <r>
          <rPr>
            <sz val="9"/>
            <rFont val="Calibri"/>
            <family val="2"/>
          </rPr>
          <t xml:space="preserve">
VillageReach, "Health System Strengthening in Mozambique: Update (November 2011)," Pg 13</t>
        </r>
      </text>
    </comment>
    <comment ref="F6" authorId="0">
      <text>
        <r>
          <rPr>
            <b/>
            <sz val="9"/>
            <rFont val="Calibri"/>
            <family val="2"/>
          </rPr>
          <t>Natalie Stone:</t>
        </r>
        <r>
          <rPr>
            <sz val="9"/>
            <rFont val="Calibri"/>
            <family val="2"/>
          </rPr>
          <t xml:space="preserve">
VillageReach, "Health System Strengthening in Mozambique: Update (November 2011)," Pg 13</t>
        </r>
      </text>
    </comment>
    <comment ref="B7" authorId="0">
      <text>
        <r>
          <rPr>
            <b/>
            <sz val="9"/>
            <rFont val="Calibri"/>
            <family val="2"/>
          </rPr>
          <t>Natalie Stone:</t>
        </r>
        <r>
          <rPr>
            <sz val="9"/>
            <rFont val="Calibri"/>
            <family val="2"/>
          </rPr>
          <t xml:space="preserve">
VillageReach, "Health System Strengthening in Mozambique: Update (November 2011)," Pg 13</t>
        </r>
      </text>
    </comment>
    <comment ref="C7" authorId="0">
      <text>
        <r>
          <rPr>
            <b/>
            <sz val="9"/>
            <rFont val="Calibri"/>
            <family val="2"/>
          </rPr>
          <t>Natalie Stone:</t>
        </r>
        <r>
          <rPr>
            <sz val="9"/>
            <rFont val="Calibri"/>
            <family val="2"/>
          </rPr>
          <t xml:space="preserve">
VillageReach, "Health System Strengthening in Mozambique: Update (November 2011)," Pg 13</t>
        </r>
      </text>
    </comment>
    <comment ref="D7" authorId="0">
      <text>
        <r>
          <rPr>
            <b/>
            <sz val="9"/>
            <rFont val="Calibri"/>
            <family val="2"/>
          </rPr>
          <t>Natalie Stone:</t>
        </r>
        <r>
          <rPr>
            <sz val="9"/>
            <rFont val="Calibri"/>
            <family val="2"/>
          </rPr>
          <t xml:space="preserve">
VillageReach, "Health System Strengthening in Mozambique: Update (November 2011)," Pg 13</t>
        </r>
      </text>
    </comment>
    <comment ref="E7" authorId="0">
      <text>
        <r>
          <rPr>
            <b/>
            <sz val="9"/>
            <rFont val="Calibri"/>
            <family val="2"/>
          </rPr>
          <t>Natalie Stone:</t>
        </r>
        <r>
          <rPr>
            <sz val="9"/>
            <rFont val="Calibri"/>
            <family val="2"/>
          </rPr>
          <t xml:space="preserve">
VillageReach, "Health System Strengthening in Mozambique: Update (November 2011)," Pg 13</t>
        </r>
      </text>
    </comment>
    <comment ref="F7" authorId="0">
      <text>
        <r>
          <rPr>
            <b/>
            <sz val="9"/>
            <rFont val="Calibri"/>
            <family val="2"/>
          </rPr>
          <t>Natalie Stone:</t>
        </r>
        <r>
          <rPr>
            <sz val="9"/>
            <rFont val="Calibri"/>
            <family val="2"/>
          </rPr>
          <t xml:space="preserve">
VillageReach, "Health System Strengthening in Mozambique: Update (November 2011)," Pg 13</t>
        </r>
      </text>
    </comment>
    <comment ref="B8" authorId="0">
      <text>
        <r>
          <rPr>
            <b/>
            <sz val="9"/>
            <rFont val="Calibri"/>
            <family val="2"/>
          </rPr>
          <t>Natalie Stone:</t>
        </r>
        <r>
          <rPr>
            <sz val="9"/>
            <rFont val="Calibri"/>
            <family val="2"/>
          </rPr>
          <t xml:space="preserve">
VillageReach, "Health System Strengthening in Mozambique: Update (November 2011)," Pg 13</t>
        </r>
      </text>
    </comment>
    <comment ref="C8" authorId="0">
      <text>
        <r>
          <rPr>
            <b/>
            <sz val="9"/>
            <rFont val="Calibri"/>
            <family val="2"/>
          </rPr>
          <t>Natalie Stone:</t>
        </r>
        <r>
          <rPr>
            <sz val="9"/>
            <rFont val="Calibri"/>
            <family val="2"/>
          </rPr>
          <t xml:space="preserve">
VillageReach, "Health System Strengthening in Mozambique: Update (November 2011)," Pg 13</t>
        </r>
      </text>
    </comment>
    <comment ref="D8" authorId="0">
      <text>
        <r>
          <rPr>
            <b/>
            <sz val="9"/>
            <rFont val="Calibri"/>
            <family val="2"/>
          </rPr>
          <t>Natalie Stone:</t>
        </r>
        <r>
          <rPr>
            <sz val="9"/>
            <rFont val="Calibri"/>
            <family val="2"/>
          </rPr>
          <t xml:space="preserve">
VillageReach, "Health System Strengthening in Mozambique: Update (November 2011)," Pg 13</t>
        </r>
      </text>
    </comment>
    <comment ref="E8" authorId="0">
      <text>
        <r>
          <rPr>
            <b/>
            <sz val="9"/>
            <rFont val="Calibri"/>
            <family val="2"/>
          </rPr>
          <t>Natalie Stone:</t>
        </r>
        <r>
          <rPr>
            <sz val="9"/>
            <rFont val="Calibri"/>
            <family val="2"/>
          </rPr>
          <t xml:space="preserve">
VillageReach, "Health System Strengthening in Mozambique: Update (November 2011)," Pg 13</t>
        </r>
      </text>
    </comment>
    <comment ref="F8" authorId="0">
      <text>
        <r>
          <rPr>
            <b/>
            <sz val="9"/>
            <rFont val="Calibri"/>
            <family val="2"/>
          </rPr>
          <t>Natalie Stone:</t>
        </r>
        <r>
          <rPr>
            <sz val="9"/>
            <rFont val="Calibri"/>
            <family val="2"/>
          </rPr>
          <t xml:space="preserve">
VillageReach, "Health System Strengthening in Mozambique: Update (November 2011)," Pg 13</t>
        </r>
      </text>
    </comment>
    <comment ref="B9" authorId="0">
      <text>
        <r>
          <rPr>
            <b/>
            <sz val="9"/>
            <rFont val="Calibri"/>
            <family val="2"/>
          </rPr>
          <t>Natalie Stone:</t>
        </r>
        <r>
          <rPr>
            <sz val="9"/>
            <rFont val="Calibri"/>
            <family val="2"/>
          </rPr>
          <t xml:space="preserve">
VillageReach, "Health System Strengthening in Mozambique: Update (November 2011)," Pg 13</t>
        </r>
      </text>
    </comment>
    <comment ref="E9" authorId="0">
      <text>
        <r>
          <rPr>
            <b/>
            <sz val="9"/>
            <rFont val="Calibri"/>
            <family val="2"/>
          </rPr>
          <t>Natalie Stone:</t>
        </r>
        <r>
          <rPr>
            <sz val="9"/>
            <rFont val="Calibri"/>
            <family val="2"/>
          </rPr>
          <t xml:space="preserve">
VillageReach, "Health System Strengthening in Mozambique: Update (November 2011)," Pg 13</t>
        </r>
      </text>
    </comment>
    <comment ref="F9" authorId="0">
      <text>
        <r>
          <rPr>
            <b/>
            <sz val="9"/>
            <rFont val="Calibri"/>
            <family val="2"/>
          </rPr>
          <t>Natalie Stone:</t>
        </r>
        <r>
          <rPr>
            <sz val="9"/>
            <rFont val="Calibri"/>
            <family val="2"/>
          </rPr>
          <t xml:space="preserve">
VillageReach, "Health System Strengthening in Mozambique: Update (November 2011)," Pg 13</t>
        </r>
      </text>
    </comment>
    <comment ref="M4" authorId="0">
      <text>
        <r>
          <rPr>
            <b/>
            <sz val="9"/>
            <rFont val="Calibri"/>
            <family val="2"/>
          </rPr>
          <t>Natalie Stone:</t>
        </r>
        <r>
          <rPr>
            <sz val="9"/>
            <rFont val="Calibri"/>
            <family val="2"/>
          </rPr>
          <t xml:space="preserve">
VillageReach, "Mozambique Budget with GiveWell Additions (November 2011, updated February 2012)."</t>
        </r>
      </text>
    </comment>
  </commentList>
</comments>
</file>

<file path=xl/sharedStrings.xml><?xml version="1.0" encoding="utf-8"?>
<sst xmlns="http://schemas.openxmlformats.org/spreadsheetml/2006/main" count="55" uniqueCount="48">
  <si>
    <t>Contract expenses (excl. from above, but may include projects funded with "restricted foundation revenues" which are included in the anticipated revenues for FY2012)</t>
  </si>
  <si>
    <t>Contract surplus</t>
  </si>
  <si>
    <t>&lt;-- This is not a literal figure because of the note in cell A26. See also our discussion about budgeting for contracts at http://givewell.org/international/top-charities/villagereach/updates</t>
  </si>
  <si>
    <t>Contract revenues, anticipated (excl. from above)</t>
  </si>
  <si>
    <t>Additional other costs (due to project budget lasting an additional year)</t>
  </si>
  <si>
    <t>Other potential larger-term room for more funding (other provinces) - estimate of lower bound</t>
  </si>
  <si>
    <t>Expected non-Mozambique-specific expenses (excludes contract expenses)</t>
  </si>
  <si>
    <t>Program development</t>
  </si>
  <si>
    <t>Management and general</t>
  </si>
  <si>
    <t>Fundraising</t>
  </si>
  <si>
    <t>-</t>
  </si>
  <si>
    <t>(accounted for below)</t>
  </si>
  <si>
    <t>Total expected costs</t>
  </si>
  <si>
    <t>Total expected revenues</t>
  </si>
  <si>
    <t>Funding gap</t>
  </si>
  <si>
    <t>Gaza</t>
  </si>
  <si>
    <t>Maputo</t>
  </si>
  <si>
    <t>Niassa</t>
  </si>
  <si>
    <t>Direct</t>
  </si>
  <si>
    <t>Manica</t>
  </si>
  <si>
    <t>Sofala</t>
  </si>
  <si>
    <t>FY2011</t>
  </si>
  <si>
    <t>FY2012</t>
  </si>
  <si>
    <t>FY2013</t>
  </si>
  <si>
    <t>FY2014</t>
  </si>
  <si>
    <t>Cabo Delgado</t>
  </si>
  <si>
    <t>Inhambane</t>
  </si>
  <si>
    <t>Core Costs</t>
  </si>
  <si>
    <t>FY2010</t>
  </si>
  <si>
    <t>Tete</t>
  </si>
  <si>
    <t>-</t>
  </si>
  <si>
    <t>Carrry over from previous year</t>
  </si>
  <si>
    <t>-</t>
  </si>
  <si>
    <t>Projected funding on hand at end of year</t>
  </si>
  <si>
    <t>TOTAL</t>
  </si>
  <si>
    <t>General program</t>
  </si>
  <si>
    <t>Malawi - Kwitanda</t>
  </si>
  <si>
    <t>Malawi - ICT for MCH (Concern)</t>
  </si>
  <si>
    <t>Other contract</t>
  </si>
  <si>
    <t>Indirect</t>
  </si>
  <si>
    <t>Mozambique Budget (As of 01.01.2012)</t>
  </si>
  <si>
    <t>Secured and anticipated funds, reported by VillageReach (excl. Contract and non-Mozambique restricted grants)</t>
  </si>
  <si>
    <t>Additional actualized GiveWell-influenced donations since last VillageReach report (FY 2012 Q1)</t>
  </si>
  <si>
    <t>TOTAL (2011-2014)</t>
  </si>
  <si>
    <t>Additional core costs</t>
  </si>
  <si>
    <t>Additional indirect costs</t>
  </si>
  <si>
    <t>Contract revenues, received (excl. from above)</t>
  </si>
  <si>
    <t>Feb 2011 budget for core costs excl. 4 provinces removed from budget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</si>
</sst>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_);_(* \(#,##0\);_(* &quot;-&quot;??_);_(@_)"/>
    <numFmt numFmtId="172" formatCode="&quot;$&quot;#,##0"/>
    <numFmt numFmtId="173" formatCode="General"/>
    <numFmt numFmtId="174" formatCode="&quot;$&quot;#,##0.00"/>
  </numFmts>
  <fonts count="26">
    <font>
      <sz val="11"/>
      <color indexed="8"/>
      <name val="Calibri"/>
      <family val="2"/>
    </font>
    <font>
      <sz val="8"/>
      <name val="Verdana"/>
      <family val="0"/>
    </font>
    <font>
      <b/>
      <sz val="14"/>
      <color indexed="8"/>
      <name val="Verdana"/>
      <family val="0"/>
    </font>
    <font>
      <b/>
      <sz val="11"/>
      <color indexed="8"/>
      <name val="Verdana"/>
      <family val="0"/>
    </font>
    <font>
      <sz val="11"/>
      <color indexed="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61"/>
      <name val="Calibri"/>
      <family val="2"/>
    </font>
    <font>
      <sz val="9"/>
      <name val="Calibri"/>
      <family val="2"/>
    </font>
    <font>
      <b/>
      <sz val="9"/>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36">
    <xf numFmtId="0" fontId="0" fillId="0" borderId="0" xfId="0" applyAlignment="1">
      <alignment/>
    </xf>
    <xf numFmtId="0" fontId="4" fillId="0" borderId="0" xfId="0" applyFont="1" applyAlignment="1">
      <alignment/>
    </xf>
    <xf numFmtId="0" fontId="3" fillId="0" borderId="0" xfId="0" applyFont="1" applyAlignment="1">
      <alignment horizontal="center"/>
    </xf>
    <xf numFmtId="171" fontId="4" fillId="0" borderId="0" xfId="42" applyNumberFormat="1" applyFont="1" applyAlignment="1">
      <alignment/>
    </xf>
    <xf numFmtId="171" fontId="3" fillId="0" borderId="0" xfId="42" applyNumberFormat="1" applyFont="1" applyAlignment="1">
      <alignment/>
    </xf>
    <xf numFmtId="171" fontId="4" fillId="0" borderId="0" xfId="0" applyNumberFormat="1" applyFont="1" applyAlignment="1">
      <alignment/>
    </xf>
    <xf numFmtId="8" fontId="4" fillId="0" borderId="0" xfId="0" applyNumberFormat="1" applyFont="1" applyAlignment="1">
      <alignment/>
    </xf>
    <xf numFmtId="172" fontId="0" fillId="0" borderId="0" xfId="0" applyNumberFormat="1" applyAlignment="1">
      <alignment/>
    </xf>
    <xf numFmtId="172" fontId="4" fillId="0" borderId="0" xfId="42" applyNumberFormat="1" applyFont="1" applyAlignment="1">
      <alignment/>
    </xf>
    <xf numFmtId="172" fontId="4" fillId="0" borderId="0" xfId="0" applyNumberFormat="1" applyFont="1" applyAlignment="1">
      <alignment/>
    </xf>
    <xf numFmtId="0" fontId="4" fillId="0" borderId="0" xfId="0" applyFont="1" applyAlignment="1">
      <alignment wrapText="1"/>
    </xf>
    <xf numFmtId="172" fontId="3" fillId="0" borderId="0" xfId="0" applyNumberFormat="1" applyFont="1" applyAlignment="1">
      <alignment/>
    </xf>
    <xf numFmtId="0" fontId="4" fillId="0" borderId="10" xfId="0" applyFont="1" applyFill="1" applyBorder="1" applyAlignment="1">
      <alignment/>
    </xf>
    <xf numFmtId="171" fontId="4" fillId="0" borderId="11" xfId="42" applyNumberFormat="1" applyFont="1" applyBorder="1" applyAlignment="1">
      <alignment/>
    </xf>
    <xf numFmtId="0" fontId="4" fillId="0" borderId="10" xfId="0" applyFont="1" applyBorder="1" applyAlignment="1">
      <alignment/>
    </xf>
    <xf numFmtId="0" fontId="3" fillId="0" borderId="12" xfId="0" applyFont="1" applyFill="1" applyBorder="1" applyAlignment="1">
      <alignment/>
    </xf>
    <xf numFmtId="171" fontId="3" fillId="0" borderId="13" xfId="0" applyNumberFormat="1" applyFont="1" applyBorder="1" applyAlignment="1">
      <alignment/>
    </xf>
    <xf numFmtId="0" fontId="3" fillId="0" borderId="0" xfId="0" applyFont="1" applyAlignment="1">
      <alignment wrapText="1"/>
    </xf>
    <xf numFmtId="0" fontId="3" fillId="0" borderId="0" xfId="0" applyFont="1" applyFill="1" applyAlignment="1">
      <alignment wrapText="1"/>
    </xf>
    <xf numFmtId="0" fontId="0" fillId="0" borderId="0" xfId="0" applyAlignment="1">
      <alignment wrapText="1"/>
    </xf>
    <xf numFmtId="171" fontId="0" fillId="0" borderId="0" xfId="0" applyNumberFormat="1" applyAlignment="1">
      <alignment/>
    </xf>
    <xf numFmtId="10" fontId="3" fillId="0" borderId="0" xfId="42" applyNumberFormat="1" applyFont="1" applyAlignment="1">
      <alignment/>
    </xf>
    <xf numFmtId="6" fontId="4" fillId="0" borderId="0" xfId="0" applyNumberFormat="1" applyFont="1" applyAlignment="1">
      <alignment/>
    </xf>
    <xf numFmtId="172" fontId="3" fillId="0" borderId="14" xfId="0" applyNumberFormat="1" applyFont="1" applyBorder="1" applyAlignment="1">
      <alignment/>
    </xf>
    <xf numFmtId="172" fontId="4" fillId="0" borderId="15" xfId="0" applyNumberFormat="1" applyFont="1" applyBorder="1" applyAlignment="1">
      <alignment/>
    </xf>
    <xf numFmtId="6" fontId="4" fillId="0" borderId="0" xfId="0" applyNumberFormat="1" applyFont="1" applyAlignment="1">
      <alignment/>
    </xf>
    <xf numFmtId="172" fontId="4" fillId="0" borderId="0" xfId="0" applyNumberFormat="1" applyFont="1" applyAlignment="1">
      <alignment/>
    </xf>
    <xf numFmtId="0" fontId="2" fillId="0" borderId="0" xfId="0" applyFont="1" applyAlignment="1">
      <alignment/>
    </xf>
    <xf numFmtId="171" fontId="4" fillId="0" borderId="11" xfId="0" applyNumberFormat="1" applyFont="1" applyBorder="1" applyAlignment="1">
      <alignment/>
    </xf>
    <xf numFmtId="41" fontId="4" fillId="0" borderId="11" xfId="0" applyNumberFormat="1" applyFont="1" applyBorder="1" applyAlignment="1">
      <alignment/>
    </xf>
    <xf numFmtId="49" fontId="4" fillId="0" borderId="10" xfId="0" applyNumberFormat="1" applyFont="1" applyBorder="1" applyAlignment="1">
      <alignment/>
    </xf>
    <xf numFmtId="172" fontId="4" fillId="0" borderId="0" xfId="0" applyNumberFormat="1" applyFont="1" applyAlignment="1">
      <alignment/>
    </xf>
    <xf numFmtId="5" fontId="4" fillId="0" borderId="0" xfId="0" applyNumberFormat="1" applyFont="1" applyAlignment="1">
      <alignment/>
    </xf>
    <xf numFmtId="6" fontId="19" fillId="0" borderId="0" xfId="0" applyNumberFormat="1" applyFont="1" applyAlignment="1">
      <alignment/>
    </xf>
    <xf numFmtId="0" fontId="3" fillId="0" borderId="16" xfId="0" applyFont="1" applyBorder="1" applyAlignment="1">
      <alignment horizontal="center" vertical="center" wrapText="1"/>
    </xf>
    <xf numFmtId="0" fontId="0" fillId="0" borderId="17"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34"/>
  <sheetViews>
    <sheetView tabSelected="1" zoomScalePageLayoutView="0" workbookViewId="0" topLeftCell="A1">
      <pane xSplit="1" ySplit="2" topLeftCell="B24" activePane="bottomRight" state="frozen"/>
      <selection pane="topLeft" activeCell="A1" sqref="A1"/>
      <selection pane="topRight" activeCell="B1" sqref="B1"/>
      <selection pane="bottomLeft" activeCell="A3" sqref="A3"/>
      <selection pane="bottomRight" activeCell="E35" sqref="E35"/>
    </sheetView>
  </sheetViews>
  <sheetFormatPr defaultColWidth="8.8515625" defaultRowHeight="15"/>
  <cols>
    <col min="1" max="1" width="40.00390625" style="10" customWidth="1"/>
    <col min="2" max="2" width="19.421875" style="1" bestFit="1" customWidth="1"/>
    <col min="3" max="6" width="20.140625" style="1" bestFit="1" customWidth="1"/>
    <col min="7" max="7" width="22.00390625" style="1" customWidth="1"/>
    <col min="8" max="8" width="3.140625" style="1" customWidth="1"/>
    <col min="9" max="9" width="22.8515625" style="1" customWidth="1"/>
    <col min="10" max="10" width="17.7109375" style="1" customWidth="1"/>
    <col min="11" max="11" width="2.7109375" style="1" customWidth="1"/>
    <col min="12" max="12" width="18.140625" style="1" customWidth="1"/>
    <col min="13" max="13" width="14.421875" style="1" customWidth="1"/>
    <col min="14" max="16384" width="8.8515625" style="1" customWidth="1"/>
  </cols>
  <sheetData>
    <row r="1" ht="18.75" customHeight="1">
      <c r="A1" s="27" t="s">
        <v>40</v>
      </c>
    </row>
    <row r="2" spans="2:10" ht="42" customHeight="1">
      <c r="B2" s="2" t="s">
        <v>28</v>
      </c>
      <c r="C2" s="2" t="s">
        <v>21</v>
      </c>
      <c r="D2" s="2" t="s">
        <v>22</v>
      </c>
      <c r="E2" s="2" t="s">
        <v>23</v>
      </c>
      <c r="F2" s="2" t="s">
        <v>24</v>
      </c>
      <c r="G2" s="2" t="s">
        <v>43</v>
      </c>
      <c r="I2" s="34" t="s">
        <v>5</v>
      </c>
      <c r="J2" s="35"/>
    </row>
    <row r="3" spans="1:10" ht="18.75" customHeight="1">
      <c r="A3" s="17" t="s">
        <v>27</v>
      </c>
      <c r="B3" s="3">
        <v>401787.36</v>
      </c>
      <c r="C3" s="3">
        <v>385396</v>
      </c>
      <c r="D3" s="3">
        <v>541409</v>
      </c>
      <c r="E3" s="3">
        <v>549408</v>
      </c>
      <c r="F3" s="3">
        <v>576879</v>
      </c>
      <c r="G3" s="4">
        <f aca="true" t="shared" si="0" ref="G3:G8">SUM(C3:F3)</f>
        <v>2053092</v>
      </c>
      <c r="I3" s="14" t="s">
        <v>44</v>
      </c>
      <c r="J3" s="28">
        <f>M4-G3</f>
        <v>151143.50610659178</v>
      </c>
    </row>
    <row r="4" spans="1:13" ht="18.75" customHeight="1">
      <c r="A4" s="17" t="s">
        <v>25</v>
      </c>
      <c r="B4" s="3">
        <v>111861.19</v>
      </c>
      <c r="C4" s="3">
        <v>62094</v>
      </c>
      <c r="D4" s="3">
        <v>94077</v>
      </c>
      <c r="E4" s="3">
        <v>153781</v>
      </c>
      <c r="F4" s="3">
        <v>0</v>
      </c>
      <c r="G4" s="4">
        <f t="shared" si="0"/>
        <v>309952</v>
      </c>
      <c r="I4" s="12" t="s">
        <v>26</v>
      </c>
      <c r="J4" s="13">
        <v>371420.54358049994</v>
      </c>
      <c r="L4" s="1" t="s">
        <v>47</v>
      </c>
      <c r="M4" s="31">
        <v>2204235.506106592</v>
      </c>
    </row>
    <row r="5" spans="1:13" ht="18.75" customHeight="1">
      <c r="A5" s="18" t="s">
        <v>17</v>
      </c>
      <c r="B5" s="3">
        <v>94333.72</v>
      </c>
      <c r="C5" s="3">
        <v>56957</v>
      </c>
      <c r="D5" s="3">
        <v>188505</v>
      </c>
      <c r="E5" s="3">
        <v>114437</v>
      </c>
      <c r="F5" s="3">
        <v>175159</v>
      </c>
      <c r="G5" s="4">
        <f t="shared" si="0"/>
        <v>535058</v>
      </c>
      <c r="I5" s="12" t="s">
        <v>20</v>
      </c>
      <c r="J5" s="13">
        <v>318360.641727</v>
      </c>
      <c r="M5" s="31"/>
    </row>
    <row r="6" spans="1:13" ht="18.75" customHeight="1">
      <c r="A6" s="18" t="s">
        <v>16</v>
      </c>
      <c r="B6" s="4">
        <v>0</v>
      </c>
      <c r="C6" s="3">
        <v>114318</v>
      </c>
      <c r="D6" s="3">
        <v>95156</v>
      </c>
      <c r="E6" s="3">
        <v>99914</v>
      </c>
      <c r="F6" s="3">
        <v>159909</v>
      </c>
      <c r="G6" s="4">
        <f t="shared" si="0"/>
        <v>469297</v>
      </c>
      <c r="I6" s="14" t="s">
        <v>29</v>
      </c>
      <c r="J6" s="13">
        <v>319387.16338050005</v>
      </c>
      <c r="M6" s="31"/>
    </row>
    <row r="7" spans="1:13" ht="18.75" customHeight="1">
      <c r="A7" s="18" t="s">
        <v>15</v>
      </c>
      <c r="B7" s="4">
        <v>0</v>
      </c>
      <c r="C7" s="3">
        <v>83671</v>
      </c>
      <c r="D7" s="3">
        <v>197993</v>
      </c>
      <c r="E7" s="3">
        <v>100249</v>
      </c>
      <c r="F7" s="3">
        <v>160261</v>
      </c>
      <c r="G7" s="4">
        <f t="shared" si="0"/>
        <v>542174</v>
      </c>
      <c r="I7" s="12" t="s">
        <v>19</v>
      </c>
      <c r="J7" s="13">
        <v>369917.124527</v>
      </c>
      <c r="M7" s="31"/>
    </row>
    <row r="8" spans="1:13" ht="18.75" customHeight="1">
      <c r="A8" s="17" t="s">
        <v>18</v>
      </c>
      <c r="B8" s="4">
        <f>SUM(B3:B7)</f>
        <v>607982.27</v>
      </c>
      <c r="C8" s="4">
        <f>SUM(C3:C7)</f>
        <v>702436</v>
      </c>
      <c r="D8" s="4">
        <f>SUM(D3:D7)</f>
        <v>1117140</v>
      </c>
      <c r="E8" s="4">
        <f>SUM(E3:E7)</f>
        <v>1017789</v>
      </c>
      <c r="F8" s="4">
        <f>SUM(F3:F7)</f>
        <v>1072208</v>
      </c>
      <c r="G8" s="4">
        <f t="shared" si="0"/>
        <v>3909573</v>
      </c>
      <c r="H8" s="5"/>
      <c r="I8" s="14" t="s">
        <v>45</v>
      </c>
      <c r="J8" s="29">
        <f>SUM(J3:J7)*0.14</f>
        <v>214232.05710502283</v>
      </c>
      <c r="M8" s="31"/>
    </row>
    <row r="9" spans="1:10" ht="18.75" customHeight="1">
      <c r="A9" s="17" t="s">
        <v>39</v>
      </c>
      <c r="B9" s="4">
        <f>B8*0.14</f>
        <v>85117.51780000002</v>
      </c>
      <c r="C9" s="3" t="s">
        <v>11</v>
      </c>
      <c r="D9" s="3" t="s">
        <v>11</v>
      </c>
      <c r="E9" s="4">
        <v>264625</v>
      </c>
      <c r="F9" s="4">
        <v>278774</v>
      </c>
      <c r="G9" s="4">
        <f>SUM(C9:C15,D9:D15,E9:E15,F9:F15)</f>
        <v>2764499.39</v>
      </c>
      <c r="I9" s="30" t="s">
        <v>4</v>
      </c>
      <c r="J9" s="29">
        <v>410000</v>
      </c>
    </row>
    <row r="10" spans="1:10" ht="18.75" customHeight="1">
      <c r="A10" s="17"/>
      <c r="B10" s="4"/>
      <c r="C10" s="4"/>
      <c r="D10" s="21"/>
      <c r="E10" s="21"/>
      <c r="F10" s="21"/>
      <c r="G10" s="4"/>
      <c r="I10" s="15" t="s">
        <v>34</v>
      </c>
      <c r="J10" s="16">
        <f>SUM(J3:J9)</f>
        <v>2154461.0364266145</v>
      </c>
    </row>
    <row r="11" spans="1:9" ht="40.5" customHeight="1">
      <c r="A11" s="17" t="s">
        <v>6</v>
      </c>
      <c r="B11" s="4"/>
      <c r="C11" s="6" t="s">
        <v>10</v>
      </c>
      <c r="D11" s="25" t="s">
        <v>32</v>
      </c>
      <c r="E11" s="6">
        <v>410000</v>
      </c>
      <c r="F11" s="6">
        <v>410000</v>
      </c>
      <c r="G11" s="4"/>
      <c r="I11" s="5"/>
    </row>
    <row r="12" spans="1:7" ht="18.75" customHeight="1">
      <c r="A12" s="10" t="s">
        <v>35</v>
      </c>
      <c r="B12" s="4"/>
      <c r="C12" s="6">
        <v>80017.28</v>
      </c>
      <c r="D12" s="25">
        <v>41777</v>
      </c>
      <c r="E12" s="6"/>
      <c r="F12" s="6"/>
      <c r="G12" s="4"/>
    </row>
    <row r="13" spans="1:7" ht="18.75" customHeight="1">
      <c r="A13" s="10" t="s">
        <v>7</v>
      </c>
      <c r="B13" s="4"/>
      <c r="C13" s="6">
        <v>132450.83</v>
      </c>
      <c r="D13" s="25">
        <v>211760</v>
      </c>
      <c r="E13" s="6"/>
      <c r="F13" s="6"/>
      <c r="G13" s="4"/>
    </row>
    <row r="14" spans="1:7" ht="18.75" customHeight="1">
      <c r="A14" s="10" t="s">
        <v>8</v>
      </c>
      <c r="B14" s="4"/>
      <c r="C14" s="6">
        <v>310562.78</v>
      </c>
      <c r="D14" s="25">
        <v>380679</v>
      </c>
      <c r="E14" s="6"/>
      <c r="F14" s="6"/>
      <c r="G14" s="4"/>
    </row>
    <row r="15" spans="1:7" ht="18.75" customHeight="1">
      <c r="A15" s="10" t="s">
        <v>9</v>
      </c>
      <c r="B15" s="4"/>
      <c r="C15" s="6">
        <v>83919.5</v>
      </c>
      <c r="D15" s="25">
        <v>159934</v>
      </c>
      <c r="E15" s="6"/>
      <c r="F15" s="6"/>
      <c r="G15" s="4"/>
    </row>
    <row r="16" spans="2:7" ht="18.75" customHeight="1">
      <c r="B16" s="5"/>
      <c r="C16" s="5"/>
      <c r="D16" s="5"/>
      <c r="E16" s="5"/>
      <c r="F16" s="5"/>
      <c r="G16" s="5"/>
    </row>
    <row r="17" spans="1:7" ht="57">
      <c r="A17" s="10" t="s">
        <v>41</v>
      </c>
      <c r="B17" s="7"/>
      <c r="C17" s="8">
        <f>(45+10+30+10+150+150+23.237+1806.148+70.915+34+5.925)*1000</f>
        <v>2335225</v>
      </c>
      <c r="D17" s="8">
        <f>265000+250000+65000+400000</f>
        <v>980000</v>
      </c>
      <c r="E17" s="8">
        <v>850000</v>
      </c>
      <c r="F17" s="8">
        <v>850000</v>
      </c>
      <c r="G17" s="7"/>
    </row>
    <row r="18" spans="1:6" ht="15" customHeight="1">
      <c r="A18" s="10" t="s">
        <v>31</v>
      </c>
      <c r="B18" s="7"/>
      <c r="C18" s="9">
        <v>223303</v>
      </c>
      <c r="D18" s="8" t="s">
        <v>30</v>
      </c>
      <c r="E18" s="8" t="s">
        <v>30</v>
      </c>
      <c r="F18" s="8" t="s">
        <v>32</v>
      </c>
    </row>
    <row r="19" spans="1:7" ht="42.75">
      <c r="A19" s="10" t="s">
        <v>42</v>
      </c>
      <c r="B19" s="11"/>
      <c r="C19" s="8" t="s">
        <v>32</v>
      </c>
      <c r="D19" s="8" t="s">
        <v>32</v>
      </c>
      <c r="E19" s="8" t="s">
        <v>30</v>
      </c>
      <c r="F19" s="8" t="s">
        <v>30</v>
      </c>
      <c r="G19" s="5"/>
    </row>
    <row r="20" spans="3:7" ht="14.25">
      <c r="C20" s="3"/>
      <c r="D20" s="3"/>
      <c r="E20" s="3"/>
      <c r="F20" s="3"/>
      <c r="G20" s="5"/>
    </row>
    <row r="21" spans="1:9" ht="14.25">
      <c r="A21" s="10" t="s">
        <v>12</v>
      </c>
      <c r="C21" s="8">
        <f>SUM(C8:C15)</f>
        <v>1309386.3900000001</v>
      </c>
      <c r="D21" s="8">
        <f>SUM(D8:D15)</f>
        <v>1911290</v>
      </c>
      <c r="E21" s="8">
        <f>SUM(E8:E15)</f>
        <v>1692414</v>
      </c>
      <c r="F21" s="8">
        <f>SUM(F8:F15)</f>
        <v>1760982</v>
      </c>
      <c r="G21" s="11">
        <f>SUM(C21:F21)</f>
        <v>6674072.390000001</v>
      </c>
      <c r="I21" s="26"/>
    </row>
    <row r="22" spans="1:7" ht="14.25">
      <c r="A22" s="10" t="s">
        <v>13</v>
      </c>
      <c r="C22" s="8">
        <f>SUM(C17:C19)</f>
        <v>2558528</v>
      </c>
      <c r="D22" s="8">
        <f>SUM(D17:D19)</f>
        <v>980000</v>
      </c>
      <c r="E22" s="8">
        <f>SUM(E17:E19)</f>
        <v>850000</v>
      </c>
      <c r="F22" s="8">
        <f>SUM(F17:F19)</f>
        <v>850000</v>
      </c>
      <c r="G22" s="11">
        <f>SUM(C22:F22)</f>
        <v>5238528</v>
      </c>
    </row>
    <row r="23" spans="1:7" ht="28.5">
      <c r="A23" s="10" t="s">
        <v>33</v>
      </c>
      <c r="C23" s="9">
        <f>C22-C21+B23</f>
        <v>1249141.6099999999</v>
      </c>
      <c r="D23" s="9">
        <f>D22-D21+C23</f>
        <v>317851.60999999987</v>
      </c>
      <c r="E23" s="9">
        <f>E22-E21+D23</f>
        <v>-524562.3900000001</v>
      </c>
      <c r="F23" s="9">
        <f>F22-F21+E23</f>
        <v>-1435544.3900000001</v>
      </c>
      <c r="G23" s="9"/>
    </row>
    <row r="24" spans="4:7" ht="14.25">
      <c r="D24" s="9"/>
      <c r="E24" s="9"/>
      <c r="F24" s="23" t="s">
        <v>14</v>
      </c>
      <c r="G24" s="24">
        <f>G21-G22</f>
        <v>1435544.3900000006</v>
      </c>
    </row>
    <row r="25" spans="1:6" ht="15">
      <c r="A25" s="19"/>
      <c r="B25"/>
      <c r="C25" s="20"/>
      <c r="D25" s="20"/>
      <c r="E25" s="20"/>
      <c r="F25" s="20"/>
    </row>
    <row r="26" spans="1:6" ht="85.5">
      <c r="A26" s="17" t="s">
        <v>0</v>
      </c>
      <c r="B26"/>
      <c r="C26" s="33">
        <f>SUM(C27:C29)</f>
        <v>756216.4400000001</v>
      </c>
      <c r="D26" s="33">
        <f>SUM(D27:D29)</f>
        <v>1244566</v>
      </c>
      <c r="E26"/>
      <c r="F26"/>
    </row>
    <row r="27" spans="1:7" ht="18.75" customHeight="1">
      <c r="A27" s="10" t="s">
        <v>36</v>
      </c>
      <c r="B27" s="4"/>
      <c r="C27" s="22">
        <v>289224.03</v>
      </c>
      <c r="D27" s="26">
        <v>327641</v>
      </c>
      <c r="E27" s="6"/>
      <c r="F27" s="6"/>
      <c r="G27" s="4"/>
    </row>
    <row r="28" spans="1:7" ht="18.75" customHeight="1">
      <c r="A28" s="10" t="s">
        <v>37</v>
      </c>
      <c r="B28" s="4"/>
      <c r="C28" s="22">
        <v>370055.31</v>
      </c>
      <c r="D28" s="26">
        <v>359252</v>
      </c>
      <c r="E28" s="6"/>
      <c r="F28" s="6"/>
      <c r="G28" s="4"/>
    </row>
    <row r="29" spans="1:7" ht="18.75" customHeight="1">
      <c r="A29" s="10" t="s">
        <v>38</v>
      </c>
      <c r="B29" s="4"/>
      <c r="C29" s="22">
        <v>96937.1</v>
      </c>
      <c r="D29" s="26">
        <v>557673</v>
      </c>
      <c r="E29" s="6"/>
      <c r="F29" s="6"/>
      <c r="G29" s="4"/>
    </row>
    <row r="30" spans="3:4" ht="14.25">
      <c r="C30" s="6"/>
      <c r="D30" s="26"/>
    </row>
    <row r="31" spans="1:4" ht="28.5">
      <c r="A31" s="17" t="s">
        <v>46</v>
      </c>
      <c r="C31" s="9">
        <f>(100+300+275+0.552+397.993+54.121+41.697+6.082+4.91)*1000</f>
        <v>1180355.0000000005</v>
      </c>
      <c r="D31" s="26">
        <f>45467</f>
        <v>45467</v>
      </c>
    </row>
    <row r="32" spans="1:4" ht="28.5">
      <c r="A32" s="17" t="s">
        <v>3</v>
      </c>
      <c r="C32" s="32">
        <v>0</v>
      </c>
      <c r="D32" s="32">
        <v>395000</v>
      </c>
    </row>
    <row r="33" spans="1:4" ht="13.5">
      <c r="A33" s="17"/>
      <c r="D33" s="32"/>
    </row>
    <row r="34" spans="1:5" ht="13.5">
      <c r="A34" s="17" t="s">
        <v>1</v>
      </c>
      <c r="C34" s="31">
        <f>SUM(C31:C32)-C26+B34</f>
        <v>424138.5600000004</v>
      </c>
      <c r="D34" s="31">
        <f>SUM(D31:D32)-D26</f>
        <v>-804099</v>
      </c>
      <c r="E34" s="1" t="s">
        <v>2</v>
      </c>
    </row>
  </sheetData>
  <sheetProtection/>
  <mergeCells count="1">
    <mergeCell ref="I2:J2"/>
  </mergeCells>
  <printOptions/>
  <pageMargins left="0.7" right="0.7" top="0.75" bottom="0.75" header="0.3" footer="0.3"/>
  <pageSetup orientation="landscape" scale="47"/>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dc:creator>
  <cp:keywords/>
  <dc:description/>
  <cp:lastModifiedBy>Natalie Stone</cp:lastModifiedBy>
  <cp:lastPrinted>2011-02-10T00:50:09Z</cp:lastPrinted>
  <dcterms:created xsi:type="dcterms:W3CDTF">2011-02-03T19:43:02Z</dcterms:created>
  <dcterms:modified xsi:type="dcterms:W3CDTF">2012-02-29T21:11:01Z</dcterms:modified>
  <cp:category/>
  <cp:version/>
  <cp:contentType/>
  <cp:contentStatus/>
</cp:coreProperties>
</file>