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00"/>
  </bookViews>
  <sheets>
    <sheet name="Reserve and surplus analysis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7" i="1"/>
  <c r="C29" i="1"/>
  <c r="C31" i="1"/>
  <c r="C11" i="1"/>
  <c r="C10" i="1"/>
  <c r="C20" i="1"/>
  <c r="C7" i="1"/>
  <c r="C8" i="1"/>
  <c r="C9" i="1"/>
</calcChain>
</file>

<file path=xl/sharedStrings.xml><?xml version="1.0" encoding="utf-8"?>
<sst xmlns="http://schemas.openxmlformats.org/spreadsheetml/2006/main" count="34" uniqueCount="34">
  <si>
    <t xml:space="preserve">Unrestricted Funds </t>
  </si>
  <si>
    <t>Item</t>
  </si>
  <si>
    <t>Amount in GBP</t>
  </si>
  <si>
    <t>Comments</t>
  </si>
  <si>
    <t>Reserve FY15-16</t>
  </si>
  <si>
    <t>Reserve FY16-17</t>
  </si>
  <si>
    <t>Income received 1 April 2015 to 31 March 2016</t>
  </si>
  <si>
    <t>Income received 1 April 2016 to 31 March 2017</t>
  </si>
  <si>
    <t>Income received 1 April 2014 to 31 March 2015</t>
  </si>
  <si>
    <t>Opening balance 1 April 2014</t>
  </si>
  <si>
    <t>Assumption that all income received in previous years was spent.</t>
  </si>
  <si>
    <t>Total unrestricted income</t>
  </si>
  <si>
    <t>Income</t>
  </si>
  <si>
    <t>Expenditure</t>
  </si>
  <si>
    <t>Expenditure 1 April 2015 to 31 March 2016</t>
  </si>
  <si>
    <t>Expenditure 1 April 2016 to 31 March 2017</t>
  </si>
  <si>
    <t>Reserve</t>
  </si>
  <si>
    <t>13,484,937 to IC and 539,555 to IC Trust</t>
  </si>
  <si>
    <t>2,661,690 to IC and to1,043475 IC Trust</t>
  </si>
  <si>
    <t>Total reserve</t>
  </si>
  <si>
    <t>1,098,024 to IC and to 935,999 IC Trust</t>
  </si>
  <si>
    <t>Total expenditure (unrestricted funds)</t>
  </si>
  <si>
    <t>Income received 1 April 2017 to 31 March 2018</t>
  </si>
  <si>
    <t>Expenditure 1 April 2017 to 31 March 2018</t>
  </si>
  <si>
    <t>Income received 1 April 2018 to 30 July 2018</t>
  </si>
  <si>
    <t>Funds at the bank at 31 July 2018</t>
  </si>
  <si>
    <t>Available funds at 31 March 2019 to allocate</t>
  </si>
  <si>
    <t>Reserve FY17-18</t>
  </si>
  <si>
    <t>Reserve FY18-19 (Planned)</t>
  </si>
  <si>
    <t>Expenditure 1 April 2018 to 30 June 2018</t>
  </si>
  <si>
    <t>Committed 1 July 2018 to 31 March 2018</t>
  </si>
  <si>
    <t xml:space="preserve"> 2,600,204 to IC and 227,981 to £286,190 to IC Trust up to 31 March 2018 and 7,019,390 received on 4 April from GiveWell &amp; Good Ventures</t>
  </si>
  <si>
    <t>£2,130,071 to IC and £108,405 to IC Trust</t>
  </si>
  <si>
    <t>Budget is being updated as contracts are signed; and pending the approval of DFID to move funds from procurement to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</si>
</sst>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1C4"/>
        <bgColor indexed="64"/>
      </patternFill>
    </fill>
    <fill>
      <patternFill patternType="solid">
        <fgColor rgb="FF003B7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3" fontId="1" fillId="0" borderId="2" xfId="0" applyNumberFormat="1" applyFont="1" applyBorder="1" applyAlignment="1">
      <alignment horizontal="left" wrapText="1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3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4" fillId="3" borderId="2" xfId="0" applyFont="1" applyFill="1" applyBorder="1"/>
    <xf numFmtId="3" fontId="4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B70"/>
      <color rgb="FF94E138"/>
      <color rgb="FF00B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/>
  </sheetViews>
  <sheetFormatPr defaultRowHeight="15" x14ac:dyDescent="0.25"/>
  <cols>
    <col min="1" max="1" width="5.7109375" customWidth="1"/>
    <col min="2" max="2" width="42.7109375" customWidth="1"/>
    <col min="3" max="3" width="21.7109375" style="2" customWidth="1"/>
    <col min="4" max="4" width="48.140625" style="1" customWidth="1"/>
  </cols>
  <sheetData>
    <row r="1" spans="1:4" x14ac:dyDescent="0.25">
      <c r="A1" s="3"/>
      <c r="B1" s="3"/>
      <c r="C1" s="4"/>
      <c r="D1" s="5"/>
    </row>
    <row r="2" spans="1:4" x14ac:dyDescent="0.25">
      <c r="A2" s="3"/>
      <c r="B2" s="27" t="s">
        <v>0</v>
      </c>
      <c r="C2" s="27"/>
      <c r="D2" s="27"/>
    </row>
    <row r="3" spans="1:4" x14ac:dyDescent="0.25">
      <c r="A3" s="3"/>
      <c r="B3" s="6"/>
      <c r="C3" s="4"/>
      <c r="D3" s="7"/>
    </row>
    <row r="4" spans="1:4" ht="21" customHeight="1" x14ac:dyDescent="0.25">
      <c r="A4" s="3"/>
      <c r="B4" s="8" t="s">
        <v>1</v>
      </c>
      <c r="C4" s="9" t="s">
        <v>2</v>
      </c>
      <c r="D4" s="10" t="s">
        <v>3</v>
      </c>
    </row>
    <row r="5" spans="1:4" x14ac:dyDescent="0.25">
      <c r="A5" s="3"/>
      <c r="B5" s="11" t="s">
        <v>12</v>
      </c>
      <c r="C5" s="12"/>
      <c r="D5" s="13"/>
    </row>
    <row r="6" spans="1:4" ht="30" customHeight="1" x14ac:dyDescent="0.25">
      <c r="A6" s="3"/>
      <c r="B6" s="14" t="s">
        <v>9</v>
      </c>
      <c r="C6" s="12">
        <v>0</v>
      </c>
      <c r="D6" s="13" t="s">
        <v>10</v>
      </c>
    </row>
    <row r="7" spans="1:4" ht="30" customHeight="1" x14ac:dyDescent="0.25">
      <c r="A7" s="3"/>
      <c r="B7" s="14" t="s">
        <v>8</v>
      </c>
      <c r="C7" s="12">
        <f>1098024.19+935999.394663411</f>
        <v>2034023.5846634109</v>
      </c>
      <c r="D7" s="15" t="s">
        <v>20</v>
      </c>
    </row>
    <row r="8" spans="1:4" ht="30" customHeight="1" x14ac:dyDescent="0.25">
      <c r="A8" s="3"/>
      <c r="B8" s="14" t="s">
        <v>6</v>
      </c>
      <c r="C8" s="12">
        <f>2661690.42+1043475</f>
        <v>3705165.42</v>
      </c>
      <c r="D8" s="15" t="s">
        <v>18</v>
      </c>
    </row>
    <row r="9" spans="1:4" ht="30" customHeight="1" x14ac:dyDescent="0.25">
      <c r="A9" s="3"/>
      <c r="B9" s="14" t="s">
        <v>7</v>
      </c>
      <c r="C9" s="12">
        <f>13484936.83+539555.290689633</f>
        <v>14024492.120689632</v>
      </c>
      <c r="D9" s="15" t="s">
        <v>17</v>
      </c>
    </row>
    <row r="10" spans="1:4" ht="30" customHeight="1" x14ac:dyDescent="0.25">
      <c r="A10" s="3"/>
      <c r="B10" s="14" t="s">
        <v>22</v>
      </c>
      <c r="C10" s="12">
        <f>2600204+7019390+227980.9+58209.38</f>
        <v>9905784.2800000012</v>
      </c>
      <c r="D10" s="15" t="s">
        <v>31</v>
      </c>
    </row>
    <row r="11" spans="1:4" ht="30" customHeight="1" x14ac:dyDescent="0.25">
      <c r="A11" s="3"/>
      <c r="B11" s="14" t="s">
        <v>24</v>
      </c>
      <c r="C11" s="12">
        <f>2130071+108404.6</f>
        <v>2238475.6</v>
      </c>
      <c r="D11" s="15" t="s">
        <v>32</v>
      </c>
    </row>
    <row r="12" spans="1:4" ht="30" customHeight="1" x14ac:dyDescent="0.25">
      <c r="A12" s="3"/>
      <c r="B12" s="16" t="s">
        <v>11</v>
      </c>
      <c r="C12" s="17">
        <f>SUM(C6:C11)</f>
        <v>31907941.005353045</v>
      </c>
      <c r="D12" s="13"/>
    </row>
    <row r="13" spans="1:4" ht="15" customHeight="1" x14ac:dyDescent="0.25">
      <c r="A13" s="3"/>
      <c r="B13" s="14"/>
      <c r="C13" s="12"/>
      <c r="D13" s="13"/>
    </row>
    <row r="14" spans="1:4" ht="15" customHeight="1" x14ac:dyDescent="0.25">
      <c r="A14" s="3"/>
      <c r="B14" s="11" t="s">
        <v>13</v>
      </c>
      <c r="C14" s="12"/>
      <c r="D14" s="13"/>
    </row>
    <row r="15" spans="1:4" ht="30" customHeight="1" x14ac:dyDescent="0.25">
      <c r="A15" s="3"/>
      <c r="B15" s="14" t="s">
        <v>14</v>
      </c>
      <c r="C15" s="12">
        <v>3801773.4099999992</v>
      </c>
      <c r="D15" s="13"/>
    </row>
    <row r="16" spans="1:4" ht="30" customHeight="1" x14ac:dyDescent="0.25">
      <c r="A16" s="3"/>
      <c r="B16" s="14" t="s">
        <v>15</v>
      </c>
      <c r="C16" s="12">
        <v>3278195.0999999996</v>
      </c>
      <c r="D16" s="13"/>
    </row>
    <row r="17" spans="1:4" ht="30" customHeight="1" x14ac:dyDescent="0.25">
      <c r="A17" s="3"/>
      <c r="B17" s="18" t="s">
        <v>23</v>
      </c>
      <c r="C17" s="19">
        <v>5853233</v>
      </c>
      <c r="D17" s="13"/>
    </row>
    <row r="18" spans="1:4" ht="30" customHeight="1" x14ac:dyDescent="0.25">
      <c r="A18" s="3"/>
      <c r="B18" s="18" t="s">
        <v>29</v>
      </c>
      <c r="C18" s="19">
        <v>2195293</v>
      </c>
      <c r="D18" s="13"/>
    </row>
    <row r="19" spans="1:4" ht="39" x14ac:dyDescent="0.25">
      <c r="A19" s="3"/>
      <c r="B19" s="18" t="s">
        <v>30</v>
      </c>
      <c r="C19" s="19">
        <v>5749829</v>
      </c>
      <c r="D19" s="13" t="s">
        <v>33</v>
      </c>
    </row>
    <row r="20" spans="1:4" ht="30" customHeight="1" x14ac:dyDescent="0.25">
      <c r="A20" s="3"/>
      <c r="B20" s="16" t="s">
        <v>21</v>
      </c>
      <c r="C20" s="17">
        <f>SUM(C15:C19)</f>
        <v>20878323.509999998</v>
      </c>
      <c r="D20" s="13"/>
    </row>
    <row r="21" spans="1:4" ht="15" customHeight="1" x14ac:dyDescent="0.25">
      <c r="A21" s="3"/>
      <c r="B21" s="16"/>
      <c r="C21" s="12"/>
      <c r="D21" s="13"/>
    </row>
    <row r="22" spans="1:4" ht="15" customHeight="1" x14ac:dyDescent="0.25">
      <c r="A22" s="3"/>
      <c r="B22" s="11" t="s">
        <v>16</v>
      </c>
      <c r="C22" s="12"/>
      <c r="D22" s="13"/>
    </row>
    <row r="23" spans="1:4" ht="30" customHeight="1" x14ac:dyDescent="0.25">
      <c r="A23" s="3"/>
      <c r="B23" s="14" t="s">
        <v>4</v>
      </c>
      <c r="C23" s="12">
        <v>628024.02916666702</v>
      </c>
      <c r="D23" s="13"/>
    </row>
    <row r="24" spans="1:4" ht="30" customHeight="1" x14ac:dyDescent="0.25">
      <c r="A24" s="3"/>
      <c r="B24" s="14" t="s">
        <v>5</v>
      </c>
      <c r="C24" s="20">
        <v>632807</v>
      </c>
      <c r="D24" s="13"/>
    </row>
    <row r="25" spans="1:4" ht="30" customHeight="1" x14ac:dyDescent="0.25">
      <c r="A25" s="3"/>
      <c r="B25" s="14" t="s">
        <v>27</v>
      </c>
      <c r="C25" s="12">
        <v>1368572</v>
      </c>
      <c r="D25" s="13"/>
    </row>
    <row r="26" spans="1:4" ht="30" customHeight="1" x14ac:dyDescent="0.25">
      <c r="A26" s="3"/>
      <c r="B26" s="14" t="s">
        <v>28</v>
      </c>
      <c r="C26" s="12">
        <v>1205592</v>
      </c>
      <c r="D26" s="13"/>
    </row>
    <row r="27" spans="1:4" ht="30" customHeight="1" x14ac:dyDescent="0.25">
      <c r="A27" s="3"/>
      <c r="B27" s="14" t="s">
        <v>19</v>
      </c>
      <c r="C27" s="17">
        <f>SUM(C23:C26)</f>
        <v>3834995.0291666668</v>
      </c>
      <c r="D27" s="13"/>
    </row>
    <row r="28" spans="1:4" ht="15" customHeight="1" x14ac:dyDescent="0.25">
      <c r="A28" s="3"/>
      <c r="B28" s="14"/>
      <c r="C28" s="17"/>
      <c r="D28" s="13"/>
    </row>
    <row r="29" spans="1:4" ht="24.95" customHeight="1" x14ac:dyDescent="0.25">
      <c r="A29" s="3"/>
      <c r="B29" s="24" t="s">
        <v>26</v>
      </c>
      <c r="C29" s="25">
        <f>C12-C20-C27</f>
        <v>7194622.46618638</v>
      </c>
      <c r="D29" s="26"/>
    </row>
    <row r="30" spans="1:4" ht="15" customHeight="1" x14ac:dyDescent="0.25">
      <c r="A30" s="3"/>
      <c r="B30" s="14"/>
      <c r="C30" s="12"/>
      <c r="D30" s="13"/>
    </row>
    <row r="31" spans="1:4" ht="30" customHeight="1" x14ac:dyDescent="0.25">
      <c r="A31" s="3"/>
      <c r="B31" s="16" t="s">
        <v>25</v>
      </c>
      <c r="C31" s="17">
        <f>C12-SUM(C15:C18)</f>
        <v>16779446.495353047</v>
      </c>
      <c r="D31" s="13"/>
    </row>
    <row r="32" spans="1:4" ht="15" customHeight="1" x14ac:dyDescent="0.25">
      <c r="A32" s="3"/>
      <c r="B32" s="21"/>
      <c r="C32" s="22"/>
      <c r="D32" s="23"/>
    </row>
    <row r="33" ht="24.95" customHeight="1" x14ac:dyDescent="0.25"/>
    <row r="34" ht="24.9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Reserve and surplus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2018-10-26T18:29:33Z</dcterms:created>
  <dcterms:modified xsi:type="dcterms:W3CDTF">2018-10-26T18:29:41Z</dcterms:modified>
</cp:coreProperties>
</file>