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autoCompressPictures="0"/>
  <bookViews>
    <workbookView xWindow="6460" yWindow="0" windowWidth="14660" windowHeight="15480"/>
  </bookViews>
  <sheets>
    <sheet name="Sheet1" sheetId="1" r:id="rId1"/>
  </sheets>
  <calcPr calcId="14000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0" i="1"/>
  <c r="F16"/>
  <c r="F21"/>
  <c r="F31"/>
  <c r="F35"/>
  <c r="F40"/>
  <c r="F44"/>
  <c r="F52"/>
  <c r="F53"/>
  <c r="F54"/>
  <c r="F59"/>
  <c r="F64"/>
  <c r="F71"/>
  <c r="F78"/>
  <c r="F82"/>
  <c r="F85"/>
  <c r="F86"/>
</calcChain>
</file>

<file path=xl/sharedStrings.xml><?xml version="1.0" encoding="utf-8"?>
<sst xmlns="http://schemas.openxmlformats.org/spreadsheetml/2006/main" count="87" uniqueCount="87">
  <si>
    <t>Total Program Costs</t>
  </si>
  <si>
    <t>Admin Costs</t>
  </si>
  <si>
    <t>Total Admin Costs</t>
  </si>
  <si>
    <t>Project Healthy Children</t>
  </si>
  <si>
    <t>02/20/15</t>
  </si>
  <si>
    <t>Profit and Loss Standard</t>
  </si>
  <si>
    <t>October 2013 through September 2014</t>
  </si>
  <si>
    <t>Oct '13 - Sep '14</t>
  </si>
  <si>
    <t>Income</t>
  </si>
  <si>
    <t>Rental Income-US</t>
  </si>
  <si>
    <t>Payroll Income-US</t>
  </si>
  <si>
    <t>Contributions</t>
  </si>
  <si>
    <t>Other Income</t>
  </si>
  <si>
    <t>Total Income</t>
  </si>
  <si>
    <t>Communication</t>
  </si>
  <si>
    <t>Consultant/Professional Fees</t>
  </si>
  <si>
    <t>Consultant Fees</t>
  </si>
  <si>
    <t>Consultant/Professional Fees - Other</t>
  </si>
  <si>
    <t>Total Consultant/Professional Fees</t>
  </si>
  <si>
    <t>Employee Benefits</t>
  </si>
  <si>
    <t>Deductible</t>
  </si>
  <si>
    <t>Dental Insurance</t>
  </si>
  <si>
    <t>Health Insurance</t>
  </si>
  <si>
    <t>Total Employee Benefits</t>
  </si>
  <si>
    <t>Office Supplies</t>
  </si>
  <si>
    <t>Other</t>
  </si>
  <si>
    <t>Miscellaneous</t>
  </si>
  <si>
    <t>SSF Dvc &amp; Fortificat Materials</t>
  </si>
  <si>
    <t>Conference/Membership Fees</t>
  </si>
  <si>
    <t>Advocacy Materials</t>
  </si>
  <si>
    <t>Financial Fees</t>
  </si>
  <si>
    <t>Stakeholder Meetings</t>
  </si>
  <si>
    <t>Gap Funding</t>
  </si>
  <si>
    <t>Total Other</t>
  </si>
  <si>
    <t>Overseas Payroll &amp; Taxes</t>
  </si>
  <si>
    <t>Payroll</t>
  </si>
  <si>
    <t>Taxes</t>
  </si>
  <si>
    <t>Total Overseas Payroll &amp; Taxes</t>
  </si>
  <si>
    <t>Payroll Expenses</t>
  </si>
  <si>
    <t>IRA Employer Match</t>
  </si>
  <si>
    <t>Payroll</t>
  </si>
  <si>
    <t>Payroll Taxes</t>
  </si>
  <si>
    <t>Total Payroll Expenses</t>
  </si>
  <si>
    <t>Property &amp; Equipment</t>
  </si>
  <si>
    <t>Other</t>
  </si>
  <si>
    <t>Office Technology</t>
  </si>
  <si>
    <t>Total Property &amp; Equipment</t>
  </si>
  <si>
    <t>Rent</t>
  </si>
  <si>
    <t>Travel</t>
  </si>
  <si>
    <t>Accommodation</t>
  </si>
  <si>
    <t>Airfare</t>
  </si>
  <si>
    <t>General Travel</t>
  </si>
  <si>
    <t>Meals</t>
  </si>
  <si>
    <t>Transportation (NOT airfare)</t>
  </si>
  <si>
    <t>Total Travel</t>
  </si>
  <si>
    <t>Gross Profit</t>
  </si>
  <si>
    <t>Communication-US</t>
  </si>
  <si>
    <t>Consultant/Professional Fees-US</t>
  </si>
  <si>
    <t>Professional Fees-US</t>
  </si>
  <si>
    <t>Total Consultant/Professional Fees-US</t>
  </si>
  <si>
    <t>Employee Benefits-US</t>
  </si>
  <si>
    <t>Deductible-US</t>
  </si>
  <si>
    <t>Dental Insurance-US</t>
  </si>
  <si>
    <t>Health Insurance-US</t>
  </si>
  <si>
    <t>Total Employee Benefits-US</t>
  </si>
  <si>
    <t>Insurance-US</t>
  </si>
  <si>
    <t>Office Supplies-US</t>
  </si>
  <si>
    <t>Other-US</t>
  </si>
  <si>
    <t>Miscellaneous-US</t>
  </si>
  <si>
    <t>Conference/Membership Fees-US</t>
  </si>
  <si>
    <t>Financial Fees-US</t>
  </si>
  <si>
    <t>Total Other-US</t>
  </si>
  <si>
    <t>Payroll Expenses-US</t>
  </si>
  <si>
    <t>IRA Fees - US</t>
  </si>
  <si>
    <t>IRA Employer Match - US</t>
  </si>
  <si>
    <t>Payroll-US</t>
  </si>
  <si>
    <t>Payroll Taxes-US</t>
  </si>
  <si>
    <t>Payroll Fees-US</t>
  </si>
  <si>
    <t>Total Payroll Expenses-US</t>
  </si>
  <si>
    <t>Property &amp; Equipment-US</t>
  </si>
  <si>
    <t>Furniture and Fixtures-US</t>
  </si>
  <si>
    <t>Office Technology-US</t>
  </si>
  <si>
    <t>Total Property &amp; Equipment-US</t>
  </si>
  <si>
    <t>Rent-US</t>
  </si>
  <si>
    <t>Utilities-US</t>
  </si>
  <si>
    <t>Net Income</t>
  </si>
  <si>
    <t>Program Costs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</si>
</sst>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0.00"/>
  </numFmts>
  <fonts count="13">
    <font>
      <b/>
      <sz val="10"/>
      <color indexed="8"/>
      <name val="Lucida Grande"/>
      <family val="2"/>
    </font>
    <font>
      <b/>
      <sz val="10"/>
      <color indexed="8"/>
      <name val="Lucida Grande"/>
      <family val="2"/>
    </font>
    <font>
      <sz val="10"/>
      <color indexed="8"/>
      <name val="Lucida Grande"/>
      <family val="2"/>
    </font>
    <font>
      <b/>
      <sz val="10"/>
      <color indexed="8"/>
      <name val="Lucida Grande"/>
      <family val="2"/>
    </font>
    <font>
      <b/>
      <sz val="14"/>
      <color indexed="18"/>
      <name val="Lucida Grande"/>
      <family val="2"/>
    </font>
    <font>
      <b/>
      <sz val="18"/>
      <color indexed="18"/>
      <name val="Lucida Grande"/>
      <family val="2"/>
    </font>
    <font>
      <b/>
      <sz val="12"/>
      <color indexed="18"/>
      <name val="Lucida Grande"/>
      <family val="2"/>
    </font>
    <font>
      <b/>
      <sz val="10"/>
      <color indexed="18"/>
      <name val="Lucida Grande"/>
      <family val="2"/>
    </font>
    <font>
      <b/>
      <sz val="18"/>
      <color theme="3"/>
      <name val="Lucida Grande"/>
      <family val="2"/>
      <scheme val="major"/>
    </font>
    <font>
      <b/>
      <sz val="15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2"/>
      <color rgb="FF006100"/>
      <name val="Georgia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7">
    <xf numFmtId="164" fontId="0" fillId="0" borderId="0"/>
    <xf numFmtId="0" fontId="11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9" fillId="0" borderId="3" applyNumberFormat="0" applyFill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164" fontId="4" fillId="0" borderId="0" xfId="0" applyFont="1"/>
    <xf numFmtId="164" fontId="7" fillId="0" borderId="0" xfId="6" applyNumberFormat="1" applyFont="1" applyAlignment="1">
      <alignment horizontal="right"/>
    </xf>
    <xf numFmtId="164" fontId="5" fillId="0" borderId="0" xfId="4" applyNumberFormat="1" applyFont="1" applyBorder="1"/>
    <xf numFmtId="164" fontId="6" fillId="0" borderId="0" xfId="5" applyNumberFormat="1" applyFont="1"/>
    <xf numFmtId="164" fontId="0" fillId="0" borderId="1" xfId="0" applyBorder="1" applyAlignment="1">
      <alignment horizontal="center"/>
    </xf>
    <xf numFmtId="164" fontId="1" fillId="0" borderId="0" xfId="1" applyNumberFormat="1" applyFont="1" applyFill="1"/>
    <xf numFmtId="164" fontId="2" fillId="0" borderId="0" xfId="2" applyNumberFormat="1" applyFont="1"/>
    <xf numFmtId="164" fontId="2" fillId="0" borderId="1" xfId="2" applyNumberFormat="1" applyFont="1" applyBorder="1"/>
    <xf numFmtId="164" fontId="3" fillId="0" borderId="2" xfId="3" applyNumberFormat="1" applyFont="1" applyBorder="1"/>
    <xf numFmtId="164" fontId="0" fillId="3" borderId="0" xfId="1" applyNumberFormat="1" applyFont="1" applyFill="1"/>
    <xf numFmtId="164" fontId="4" fillId="3" borderId="0" xfId="0" applyFont="1" applyFill="1"/>
  </cellXfs>
  <cellStyles count="7">
    <cellStyle name="Good" xfId="1" builtinId="26"/>
    <cellStyle name="Heading 1" xfId="4" builtinId="16"/>
    <cellStyle name="Heading 3" xfId="3" builtinId="18"/>
    <cellStyle name="Heading 4" xfId="2" builtinId="19"/>
    <cellStyle name="Normal" xfId="0" builtinId="0"/>
    <cellStyle name="Percent" xfId="6" builtinId="5"/>
    <cellStyle name="Sheet Title" xfId="5" builtinId="1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86"/>
  <sheetViews>
    <sheetView tabSelected="1" topLeftCell="A64" workbookViewId="0">
      <selection activeCell="F87" sqref="F87"/>
    </sheetView>
  </sheetViews>
  <sheetFormatPr baseColWidth="10" defaultColWidth="8.7109375" defaultRowHeight="18"/>
  <cols>
    <col min="1" max="4" width="2" bestFit="1" customWidth="1"/>
    <col min="5" max="5" width="35" bestFit="1" customWidth="1"/>
    <col min="6" max="6" width="17.42578125" bestFit="1" customWidth="1"/>
  </cols>
  <sheetData>
    <row r="1" spans="1:6">
      <c r="A1" t="s">
        <v>3</v>
      </c>
    </row>
    <row r="2" spans="1:6" ht="22">
      <c r="A2" s="2" t="s">
        <v>5</v>
      </c>
      <c r="F2" s="1" t="s">
        <v>4</v>
      </c>
    </row>
    <row r="3" spans="1:6">
      <c r="A3" s="3" t="s">
        <v>6</v>
      </c>
    </row>
    <row r="4" spans="1:6">
      <c r="F4" s="4" t="s">
        <v>7</v>
      </c>
    </row>
    <row r="5" spans="1:6">
      <c r="C5" s="5" t="s">
        <v>8</v>
      </c>
    </row>
    <row r="6" spans="1:6">
      <c r="D6" s="5" t="s">
        <v>9</v>
      </c>
      <c r="F6" s="6">
        <v>2250</v>
      </c>
    </row>
    <row r="7" spans="1:6">
      <c r="D7" s="5" t="s">
        <v>10</v>
      </c>
      <c r="F7" s="6">
        <v>3210</v>
      </c>
    </row>
    <row r="8" spans="1:6">
      <c r="D8" s="5" t="s">
        <v>11</v>
      </c>
      <c r="F8" s="6">
        <v>976471.74</v>
      </c>
    </row>
    <row r="9" spans="1:6">
      <c r="D9" s="5" t="s">
        <v>12</v>
      </c>
      <c r="F9" s="7">
        <v>48143.4</v>
      </c>
    </row>
    <row r="10" spans="1:6">
      <c r="C10" s="5" t="s">
        <v>13</v>
      </c>
      <c r="F10" s="6">
        <f>ROUND(SUM(F5:F9),5)</f>
        <v>1030075.14</v>
      </c>
    </row>
    <row r="11" spans="1:6">
      <c r="C11" s="9" t="s">
        <v>86</v>
      </c>
      <c r="D11" s="10"/>
      <c r="E11" s="10"/>
    </row>
    <row r="12" spans="1:6">
      <c r="D12" s="5" t="s">
        <v>14</v>
      </c>
      <c r="F12" s="6">
        <v>10041.5</v>
      </c>
    </row>
    <row r="13" spans="1:6">
      <c r="D13" s="5" t="s">
        <v>15</v>
      </c>
    </row>
    <row r="14" spans="1:6">
      <c r="E14" s="5" t="s">
        <v>16</v>
      </c>
      <c r="F14" s="6">
        <v>37128.519999999997</v>
      </c>
    </row>
    <row r="15" spans="1:6">
      <c r="E15" s="5" t="s">
        <v>17</v>
      </c>
      <c r="F15" s="7">
        <v>7600</v>
      </c>
    </row>
    <row r="16" spans="1:6">
      <c r="D16" s="5" t="s">
        <v>18</v>
      </c>
      <c r="F16" s="6">
        <f>ROUND(SUM(F13:F15),5)</f>
        <v>44728.52</v>
      </c>
    </row>
    <row r="17" spans="4:6">
      <c r="D17" s="5" t="s">
        <v>19</v>
      </c>
    </row>
    <row r="18" spans="4:6">
      <c r="E18" s="5" t="s">
        <v>20</v>
      </c>
      <c r="F18" s="6">
        <v>4647.88</v>
      </c>
    </row>
    <row r="19" spans="4:6">
      <c r="E19" s="5" t="s">
        <v>21</v>
      </c>
      <c r="F19" s="6">
        <v>1615.4</v>
      </c>
    </row>
    <row r="20" spans="4:6">
      <c r="E20" s="5" t="s">
        <v>22</v>
      </c>
      <c r="F20" s="7">
        <v>38685.29</v>
      </c>
    </row>
    <row r="21" spans="4:6">
      <c r="D21" s="5" t="s">
        <v>23</v>
      </c>
      <c r="F21" s="6">
        <f>ROUND(SUM(F17:F20),5)</f>
        <v>44948.57</v>
      </c>
    </row>
    <row r="22" spans="4:6">
      <c r="D22" s="5" t="s">
        <v>24</v>
      </c>
      <c r="F22" s="6">
        <v>8236.59</v>
      </c>
    </row>
    <row r="23" spans="4:6">
      <c r="D23" s="5" t="s">
        <v>25</v>
      </c>
    </row>
    <row r="24" spans="4:6">
      <c r="E24" s="5" t="s">
        <v>26</v>
      </c>
      <c r="F24" s="6">
        <v>1150.6500000000001</v>
      </c>
    </row>
    <row r="25" spans="4:6">
      <c r="E25" s="5" t="s">
        <v>27</v>
      </c>
      <c r="F25" s="6">
        <v>102305.01</v>
      </c>
    </row>
    <row r="26" spans="4:6">
      <c r="E26" s="5" t="s">
        <v>28</v>
      </c>
      <c r="F26" s="6">
        <v>2357.7600000000002</v>
      </c>
    </row>
    <row r="27" spans="4:6">
      <c r="E27" s="5" t="s">
        <v>29</v>
      </c>
      <c r="F27" s="6">
        <v>4099.0600000000004</v>
      </c>
    </row>
    <row r="28" spans="4:6">
      <c r="E28" s="5" t="s">
        <v>30</v>
      </c>
      <c r="F28" s="6">
        <v>14414.02</v>
      </c>
    </row>
    <row r="29" spans="4:6">
      <c r="E29" s="5" t="s">
        <v>31</v>
      </c>
      <c r="F29" s="6">
        <v>7729.85</v>
      </c>
    </row>
    <row r="30" spans="4:6">
      <c r="E30" s="5" t="s">
        <v>32</v>
      </c>
      <c r="F30" s="7">
        <v>615.5</v>
      </c>
    </row>
    <row r="31" spans="4:6">
      <c r="D31" s="5" t="s">
        <v>33</v>
      </c>
      <c r="F31" s="6">
        <f>ROUND(SUM(F23:F30),5)</f>
        <v>132671.85</v>
      </c>
    </row>
    <row r="32" spans="4:6">
      <c r="D32" s="5" t="s">
        <v>34</v>
      </c>
    </row>
    <row r="33" spans="4:6">
      <c r="E33" s="5" t="s">
        <v>35</v>
      </c>
      <c r="F33" s="6">
        <v>84114.02</v>
      </c>
    </row>
    <row r="34" spans="4:6">
      <c r="E34" s="5" t="s">
        <v>36</v>
      </c>
      <c r="F34" s="7">
        <v>28759.98</v>
      </c>
    </row>
    <row r="35" spans="4:6">
      <c r="D35" s="5" t="s">
        <v>37</v>
      </c>
      <c r="F35" s="6">
        <f>ROUND(SUM(F32:F34),5)</f>
        <v>112874</v>
      </c>
    </row>
    <row r="36" spans="4:6">
      <c r="D36" s="5" t="s">
        <v>38</v>
      </c>
    </row>
    <row r="37" spans="4:6">
      <c r="E37" s="5" t="s">
        <v>39</v>
      </c>
      <c r="F37" s="6">
        <v>4314.07</v>
      </c>
    </row>
    <row r="38" spans="4:6">
      <c r="E38" s="5" t="s">
        <v>40</v>
      </c>
      <c r="F38" s="6">
        <v>295394.28000000003</v>
      </c>
    </row>
    <row r="39" spans="4:6">
      <c r="E39" s="5" t="s">
        <v>41</v>
      </c>
      <c r="F39" s="7">
        <v>23474.85</v>
      </c>
    </row>
    <row r="40" spans="4:6">
      <c r="D40" s="5" t="s">
        <v>42</v>
      </c>
      <c r="F40" s="6">
        <f>ROUND(SUM(F36:F39),5)</f>
        <v>323183.2</v>
      </c>
    </row>
    <row r="41" spans="4:6">
      <c r="D41" s="5" t="s">
        <v>43</v>
      </c>
    </row>
    <row r="42" spans="4:6">
      <c r="E42" s="5" t="s">
        <v>44</v>
      </c>
      <c r="F42" s="6">
        <v>300</v>
      </c>
    </row>
    <row r="43" spans="4:6">
      <c r="E43" s="5" t="s">
        <v>45</v>
      </c>
      <c r="F43" s="7">
        <v>3283.75</v>
      </c>
    </row>
    <row r="44" spans="4:6">
      <c r="D44" s="5" t="s">
        <v>46</v>
      </c>
      <c r="F44" s="6">
        <f>ROUND(SUM(F41:F43),5)</f>
        <v>3583.75</v>
      </c>
    </row>
    <row r="45" spans="4:6">
      <c r="D45" s="5" t="s">
        <v>47</v>
      </c>
      <c r="F45" s="6">
        <v>21411.18</v>
      </c>
    </row>
    <row r="46" spans="4:6">
      <c r="D46" s="5" t="s">
        <v>48</v>
      </c>
    </row>
    <row r="47" spans="4:6">
      <c r="E47" s="5" t="s">
        <v>49</v>
      </c>
      <c r="F47" s="6">
        <v>35407.81</v>
      </c>
    </row>
    <row r="48" spans="4:6">
      <c r="E48" s="5" t="s">
        <v>50</v>
      </c>
      <c r="F48" s="6">
        <v>51498.38</v>
      </c>
    </row>
    <row r="49" spans="2:6">
      <c r="E49" s="5" t="s">
        <v>51</v>
      </c>
      <c r="F49" s="6">
        <v>13361.36</v>
      </c>
    </row>
    <row r="50" spans="2:6">
      <c r="E50" s="5" t="s">
        <v>52</v>
      </c>
      <c r="F50" s="6">
        <v>9176.2099999999991</v>
      </c>
    </row>
    <row r="51" spans="2:6">
      <c r="E51" s="5" t="s">
        <v>53</v>
      </c>
      <c r="F51" s="7">
        <v>11333.02</v>
      </c>
    </row>
    <row r="52" spans="2:6">
      <c r="D52" s="5" t="s">
        <v>54</v>
      </c>
      <c r="F52" s="7">
        <f>ROUND(SUM(F46:F51),5)</f>
        <v>120776.78</v>
      </c>
    </row>
    <row r="53" spans="2:6">
      <c r="C53" s="9" t="s">
        <v>0</v>
      </c>
      <c r="D53" s="10"/>
      <c r="E53" s="10"/>
      <c r="F53" s="7">
        <f>ROUND(SUM(F11:F12)+F16+SUM(F21:F22)+F31+F35+F40+SUM(F44:F45)+F52,5)</f>
        <v>822455.94</v>
      </c>
    </row>
    <row r="54" spans="2:6">
      <c r="B54" s="5" t="s">
        <v>55</v>
      </c>
      <c r="F54" s="6">
        <f>ROUND(F10-F53,5)</f>
        <v>207619.20000000001</v>
      </c>
    </row>
    <row r="55" spans="2:6">
      <c r="B55" s="9" t="s">
        <v>1</v>
      </c>
      <c r="C55" s="10"/>
      <c r="D55" s="10"/>
      <c r="E55" s="10"/>
    </row>
    <row r="56" spans="2:6">
      <c r="C56" s="5" t="s">
        <v>56</v>
      </c>
      <c r="F56" s="6">
        <v>3211.14</v>
      </c>
    </row>
    <row r="57" spans="2:6">
      <c r="C57" s="5" t="s">
        <v>57</v>
      </c>
    </row>
    <row r="58" spans="2:6">
      <c r="D58" s="5" t="s">
        <v>58</v>
      </c>
      <c r="F58" s="7">
        <v>7500</v>
      </c>
    </row>
    <row r="59" spans="2:6">
      <c r="C59" s="5" t="s">
        <v>59</v>
      </c>
      <c r="F59" s="6">
        <f>ROUND(SUM(F57:F58),5)</f>
        <v>7500</v>
      </c>
    </row>
    <row r="60" spans="2:6">
      <c r="C60" s="5" t="s">
        <v>60</v>
      </c>
    </row>
    <row r="61" spans="2:6">
      <c r="D61" s="5" t="s">
        <v>61</v>
      </c>
      <c r="F61" s="6">
        <v>1859.24</v>
      </c>
    </row>
    <row r="62" spans="2:6">
      <c r="D62" s="5" t="s">
        <v>62</v>
      </c>
      <c r="F62" s="6">
        <v>32.49</v>
      </c>
    </row>
    <row r="63" spans="2:6">
      <c r="D63" s="5" t="s">
        <v>63</v>
      </c>
      <c r="F63" s="7">
        <v>1097.83</v>
      </c>
    </row>
    <row r="64" spans="2:6">
      <c r="C64" s="5" t="s">
        <v>64</v>
      </c>
      <c r="F64" s="6">
        <f>ROUND(SUM(F60:F63),5)</f>
        <v>2989.56</v>
      </c>
    </row>
    <row r="65" spans="3:6">
      <c r="C65" s="5" t="s">
        <v>65</v>
      </c>
      <c r="F65" s="6">
        <v>7132.07</v>
      </c>
    </row>
    <row r="66" spans="3:6">
      <c r="C66" s="5" t="s">
        <v>66</v>
      </c>
      <c r="F66" s="6">
        <v>3206.87</v>
      </c>
    </row>
    <row r="67" spans="3:6">
      <c r="C67" s="5" t="s">
        <v>67</v>
      </c>
    </row>
    <row r="68" spans="3:6">
      <c r="D68" s="5" t="s">
        <v>68</v>
      </c>
      <c r="F68" s="6">
        <v>355.9</v>
      </c>
    </row>
    <row r="69" spans="3:6">
      <c r="D69" s="5" t="s">
        <v>69</v>
      </c>
      <c r="F69" s="6">
        <v>879</v>
      </c>
    </row>
    <row r="70" spans="3:6">
      <c r="D70" s="5" t="s">
        <v>70</v>
      </c>
      <c r="F70" s="7">
        <v>5157.1499999999996</v>
      </c>
    </row>
    <row r="71" spans="3:6">
      <c r="C71" s="5" t="s">
        <v>71</v>
      </c>
      <c r="F71" s="6">
        <f>ROUND(SUM(F67:F70),5)</f>
        <v>6392.05</v>
      </c>
    </row>
    <row r="72" spans="3:6">
      <c r="C72" s="5" t="s">
        <v>72</v>
      </c>
    </row>
    <row r="73" spans="3:6">
      <c r="D73" s="5" t="s">
        <v>73</v>
      </c>
      <c r="F73" s="6">
        <v>439.04</v>
      </c>
    </row>
    <row r="74" spans="3:6">
      <c r="D74" s="5" t="s">
        <v>74</v>
      </c>
      <c r="F74" s="6">
        <v>7047.38</v>
      </c>
    </row>
    <row r="75" spans="3:6">
      <c r="D75" s="5" t="s">
        <v>75</v>
      </c>
      <c r="F75" s="6">
        <v>35478.550000000003</v>
      </c>
    </row>
    <row r="76" spans="3:6">
      <c r="D76" s="5" t="s">
        <v>76</v>
      </c>
      <c r="F76" s="6">
        <v>5589.68</v>
      </c>
    </row>
    <row r="77" spans="3:6">
      <c r="D77" s="5" t="s">
        <v>77</v>
      </c>
      <c r="F77" s="7">
        <v>1997.97</v>
      </c>
    </row>
    <row r="78" spans="3:6">
      <c r="C78" s="5" t="s">
        <v>78</v>
      </c>
      <c r="F78" s="6">
        <f>ROUND(SUM(F72:F77),5)</f>
        <v>50552.62</v>
      </c>
    </row>
    <row r="79" spans="3:6">
      <c r="C79" s="5" t="s">
        <v>79</v>
      </c>
    </row>
    <row r="80" spans="3:6">
      <c r="D80" s="5" t="s">
        <v>80</v>
      </c>
      <c r="F80" s="6">
        <v>-685</v>
      </c>
    </row>
    <row r="81" spans="1:6">
      <c r="D81" s="5" t="s">
        <v>81</v>
      </c>
      <c r="F81" s="7">
        <v>1823.84</v>
      </c>
    </row>
    <row r="82" spans="1:6">
      <c r="C82" s="5" t="s">
        <v>82</v>
      </c>
      <c r="F82" s="6">
        <f>ROUND(SUM(F79:F81),5)</f>
        <v>1138.8399999999999</v>
      </c>
    </row>
    <row r="83" spans="1:6">
      <c r="C83" s="5" t="s">
        <v>83</v>
      </c>
      <c r="F83" s="6">
        <v>8751.0300000000007</v>
      </c>
    </row>
    <row r="84" spans="1:6">
      <c r="C84" s="5" t="s">
        <v>84</v>
      </c>
      <c r="F84" s="7">
        <v>60.38</v>
      </c>
    </row>
    <row r="85" spans="1:6">
      <c r="B85" s="9" t="s">
        <v>2</v>
      </c>
      <c r="C85" s="10"/>
      <c r="D85" s="10"/>
      <c r="E85" s="10"/>
      <c r="F85" s="7">
        <f>ROUND(SUM(F55:F56)+F59+SUM(F64:F66)+F71+F78+SUM(F82:F84),5)</f>
        <v>90934.56</v>
      </c>
    </row>
    <row r="86" spans="1:6">
      <c r="A86" s="5" t="s">
        <v>85</v>
      </c>
      <c r="F86" s="8">
        <f>ROUND(F54-F85,5)</f>
        <v>116684.64</v>
      </c>
    </row>
  </sheetData>
  <sheetCalcPr fullCalcOnLoad="1"/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2015-02-20T20:27:45Z</dcterms:created>
  <dcterms:modified xsi:type="dcterms:W3CDTF">2015-10-01T17:43:16Z</dcterms:modified>
</cp:coreProperties>
</file>