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600"/>
  </bookViews>
  <sheets>
    <sheet name="RECAP" sheetId="7" r:id="rId1"/>
    <sheet name="Zamfara" sheetId="1" r:id="rId2"/>
    <sheet name="Sokoto" sheetId="2" r:id="rId3"/>
    <sheet name="Katsina" sheetId="5" r:id="rId4"/>
    <sheet name="Jigawa" sheetId="6" r:id="rId5"/>
    <sheet name="Burkina Faso" sheetId="3" r:id="rId6"/>
    <sheet name="Chad" sheetId="4" r:id="rId7"/>
    <sheet name="GuineaBissau" sheetId="8" r:id="rId8"/>
  </sheets>
  <externalReferences>
    <externalReference r:id="rId9"/>
  </externalReferences>
  <definedNames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 concurrentCalc="0"/>
</workbook>
</file>

<file path=xl/calcChain.xml><?xml version="1.0" encoding="utf-8"?>
<calcChain xmlns="http://schemas.openxmlformats.org/spreadsheetml/2006/main">
  <c r="E12" i="8" l="1"/>
  <c r="I6" i="7"/>
  <c r="E10" i="8"/>
  <c r="G6" i="7"/>
  <c r="E8" i="8"/>
  <c r="E6" i="7"/>
  <c r="E6" i="8"/>
  <c r="C6" i="7"/>
  <c r="D20" i="6"/>
  <c r="D16" i="6"/>
  <c r="D12" i="6"/>
  <c r="C12" i="6"/>
  <c r="C16" i="6"/>
  <c r="C20" i="6"/>
  <c r="E18" i="6"/>
  <c r="E19" i="6"/>
  <c r="E20" i="6"/>
  <c r="E14" i="6"/>
  <c r="E15" i="6"/>
  <c r="E16" i="6"/>
  <c r="E10" i="6"/>
  <c r="E11" i="6"/>
  <c r="E12" i="6"/>
  <c r="K6" i="7"/>
  <c r="L6" i="7"/>
  <c r="J6" i="7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C33" i="2"/>
  <c r="D33" i="2"/>
  <c r="E33" i="2"/>
  <c r="C34" i="2"/>
  <c r="D34" i="2"/>
  <c r="E34" i="2"/>
  <c r="C35" i="2"/>
  <c r="D35" i="2"/>
  <c r="E35" i="2"/>
  <c r="C36" i="2"/>
  <c r="D36" i="2"/>
  <c r="E36" i="2"/>
  <c r="C37" i="2"/>
  <c r="D37" i="2"/>
  <c r="E37" i="2"/>
  <c r="C38" i="2"/>
  <c r="D38" i="2"/>
  <c r="E38" i="2"/>
  <c r="C39" i="2"/>
  <c r="D39" i="2"/>
  <c r="E39" i="2"/>
  <c r="C40" i="2"/>
  <c r="D40" i="2"/>
  <c r="E40" i="2"/>
  <c r="C41" i="2"/>
  <c r="D41" i="2"/>
  <c r="E41" i="2"/>
  <c r="C42" i="2"/>
  <c r="D42" i="2"/>
  <c r="E42" i="2"/>
  <c r="C43" i="2"/>
  <c r="D43" i="2"/>
  <c r="E43" i="2"/>
  <c r="C44" i="2"/>
  <c r="D44" i="2"/>
  <c r="E44" i="2"/>
  <c r="C45" i="2"/>
  <c r="D45" i="2"/>
  <c r="E45" i="2"/>
  <c r="C46" i="2"/>
  <c r="D46" i="2"/>
  <c r="E46" i="2"/>
  <c r="C47" i="2"/>
  <c r="D47" i="2"/>
  <c r="E47" i="2"/>
  <c r="C48" i="2"/>
  <c r="D48" i="2"/>
  <c r="E48" i="2"/>
  <c r="C49" i="2"/>
  <c r="D49" i="2"/>
  <c r="E49" i="2"/>
  <c r="C50" i="2"/>
  <c r="D50" i="2"/>
  <c r="E50" i="2"/>
  <c r="C51" i="2"/>
  <c r="D51" i="2"/>
  <c r="E51" i="2"/>
  <c r="C52" i="2"/>
  <c r="D52" i="2"/>
  <c r="E52" i="2"/>
  <c r="C53" i="2"/>
  <c r="D53" i="2"/>
  <c r="E53" i="2"/>
  <c r="C54" i="2"/>
  <c r="D54" i="2"/>
  <c r="E54" i="2"/>
  <c r="C55" i="2"/>
  <c r="D55" i="2"/>
  <c r="E55" i="2"/>
  <c r="E56" i="2"/>
  <c r="E23" i="5"/>
  <c r="E24" i="5"/>
  <c r="E25" i="5"/>
  <c r="E26" i="5"/>
  <c r="E27" i="5"/>
  <c r="I5" i="7"/>
  <c r="B19" i="1"/>
  <c r="B28" i="2"/>
  <c r="B9" i="5"/>
  <c r="B8" i="6"/>
  <c r="B5" i="7"/>
  <c r="J5" i="7"/>
  <c r="H6" i="7"/>
  <c r="F6" i="7"/>
  <c r="D6" i="7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J5" i="2"/>
  <c r="K5" i="2"/>
  <c r="L5" i="2"/>
  <c r="J6" i="2"/>
  <c r="K6" i="2"/>
  <c r="L6" i="2"/>
  <c r="J7" i="2"/>
  <c r="K7" i="2"/>
  <c r="L7" i="2"/>
  <c r="J8" i="2"/>
  <c r="K8" i="2"/>
  <c r="L8" i="2"/>
  <c r="J9" i="2"/>
  <c r="K9" i="2"/>
  <c r="L9" i="2"/>
  <c r="J10" i="2"/>
  <c r="K10" i="2"/>
  <c r="L10" i="2"/>
  <c r="J11" i="2"/>
  <c r="K11" i="2"/>
  <c r="L11" i="2"/>
  <c r="J12" i="2"/>
  <c r="K12" i="2"/>
  <c r="L12" i="2"/>
  <c r="J13" i="2"/>
  <c r="K13" i="2"/>
  <c r="L13" i="2"/>
  <c r="J14" i="2"/>
  <c r="K14" i="2"/>
  <c r="L14" i="2"/>
  <c r="J15" i="2"/>
  <c r="K15" i="2"/>
  <c r="L15" i="2"/>
  <c r="J16" i="2"/>
  <c r="K16" i="2"/>
  <c r="L16" i="2"/>
  <c r="J17" i="2"/>
  <c r="K17" i="2"/>
  <c r="L17" i="2"/>
  <c r="J18" i="2"/>
  <c r="K18" i="2"/>
  <c r="L18" i="2"/>
  <c r="J19" i="2"/>
  <c r="K19" i="2"/>
  <c r="L19" i="2"/>
  <c r="J20" i="2"/>
  <c r="K20" i="2"/>
  <c r="L20" i="2"/>
  <c r="J21" i="2"/>
  <c r="K21" i="2"/>
  <c r="L21" i="2"/>
  <c r="J22" i="2"/>
  <c r="K22" i="2"/>
  <c r="L22" i="2"/>
  <c r="J23" i="2"/>
  <c r="K23" i="2"/>
  <c r="L23" i="2"/>
  <c r="J24" i="2"/>
  <c r="K24" i="2"/>
  <c r="L24" i="2"/>
  <c r="J25" i="2"/>
  <c r="K25" i="2"/>
  <c r="L25" i="2"/>
  <c r="J26" i="2"/>
  <c r="K26" i="2"/>
  <c r="L26" i="2"/>
  <c r="J27" i="2"/>
  <c r="K27" i="2"/>
  <c r="L27" i="2"/>
  <c r="L28" i="2"/>
  <c r="E11" i="5"/>
  <c r="E12" i="5"/>
  <c r="E13" i="5"/>
  <c r="E14" i="5"/>
  <c r="E15" i="5"/>
  <c r="E5" i="7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Q5" i="2"/>
  <c r="R5" i="2"/>
  <c r="S5" i="2"/>
  <c r="Q6" i="2"/>
  <c r="R6" i="2"/>
  <c r="S6" i="2"/>
  <c r="Q7" i="2"/>
  <c r="R7" i="2"/>
  <c r="S7" i="2"/>
  <c r="Q8" i="2"/>
  <c r="R8" i="2"/>
  <c r="S8" i="2"/>
  <c r="Q9" i="2"/>
  <c r="R9" i="2"/>
  <c r="S9" i="2"/>
  <c r="Q10" i="2"/>
  <c r="R10" i="2"/>
  <c r="S10" i="2"/>
  <c r="Q11" i="2"/>
  <c r="R11" i="2"/>
  <c r="S11" i="2"/>
  <c r="Q12" i="2"/>
  <c r="R12" i="2"/>
  <c r="S12" i="2"/>
  <c r="Q13" i="2"/>
  <c r="R13" i="2"/>
  <c r="S13" i="2"/>
  <c r="Q14" i="2"/>
  <c r="R14" i="2"/>
  <c r="S14" i="2"/>
  <c r="Q15" i="2"/>
  <c r="R15" i="2"/>
  <c r="S15" i="2"/>
  <c r="Q16" i="2"/>
  <c r="R16" i="2"/>
  <c r="S16" i="2"/>
  <c r="Q17" i="2"/>
  <c r="R17" i="2"/>
  <c r="S17" i="2"/>
  <c r="Q18" i="2"/>
  <c r="R18" i="2"/>
  <c r="S18" i="2"/>
  <c r="Q19" i="2"/>
  <c r="R19" i="2"/>
  <c r="S19" i="2"/>
  <c r="Q20" i="2"/>
  <c r="R20" i="2"/>
  <c r="S20" i="2"/>
  <c r="Q21" i="2"/>
  <c r="R21" i="2"/>
  <c r="S21" i="2"/>
  <c r="Q22" i="2"/>
  <c r="R22" i="2"/>
  <c r="S22" i="2"/>
  <c r="Q23" i="2"/>
  <c r="R23" i="2"/>
  <c r="S23" i="2"/>
  <c r="Q24" i="2"/>
  <c r="R24" i="2"/>
  <c r="S24" i="2"/>
  <c r="Q25" i="2"/>
  <c r="R25" i="2"/>
  <c r="S25" i="2"/>
  <c r="Q26" i="2"/>
  <c r="R26" i="2"/>
  <c r="S26" i="2"/>
  <c r="Q27" i="2"/>
  <c r="R27" i="2"/>
  <c r="S27" i="2"/>
  <c r="S28" i="2"/>
  <c r="E17" i="5"/>
  <c r="E18" i="5"/>
  <c r="E19" i="5"/>
  <c r="E20" i="5"/>
  <c r="E21" i="5"/>
  <c r="G5" i="7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C5" i="2"/>
  <c r="D5" i="2"/>
  <c r="E5" i="2"/>
  <c r="C6" i="2"/>
  <c r="D6" i="2"/>
  <c r="E6" i="2"/>
  <c r="C7" i="2"/>
  <c r="D7" i="2"/>
  <c r="E7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E28" i="2"/>
  <c r="E5" i="5"/>
  <c r="E6" i="5"/>
  <c r="E7" i="5"/>
  <c r="E8" i="5"/>
  <c r="E9" i="5"/>
  <c r="E6" i="6"/>
  <c r="E7" i="6"/>
  <c r="E8" i="6"/>
  <c r="C5" i="7"/>
  <c r="K5" i="7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C3" i="7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E3" i="7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G3" i="7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I3" i="7"/>
  <c r="K3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C4" i="7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E4" i="7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I4" i="7"/>
  <c r="K4" i="7"/>
  <c r="K7" i="7"/>
  <c r="I7" i="7"/>
  <c r="G7" i="7"/>
  <c r="E7" i="7"/>
  <c r="C7" i="7"/>
  <c r="B44" i="3"/>
  <c r="B3" i="7"/>
  <c r="B19" i="4"/>
  <c r="B4" i="7"/>
  <c r="B7" i="7"/>
  <c r="F12" i="8"/>
  <c r="F10" i="8"/>
  <c r="F8" i="8"/>
  <c r="F6" i="8"/>
  <c r="L7" i="7"/>
  <c r="J7" i="7"/>
  <c r="H7" i="7"/>
  <c r="F7" i="7"/>
  <c r="D7" i="7"/>
  <c r="L5" i="7"/>
  <c r="H5" i="7"/>
  <c r="F5" i="7"/>
  <c r="D5" i="7"/>
  <c r="L4" i="7"/>
  <c r="J4" i="7"/>
  <c r="H4" i="7"/>
  <c r="F4" i="7"/>
  <c r="D4" i="7"/>
  <c r="L3" i="7"/>
  <c r="J3" i="7"/>
  <c r="H3" i="7"/>
  <c r="F3" i="7"/>
  <c r="D3" i="7"/>
  <c r="F26" i="5"/>
  <c r="F25" i="5"/>
  <c r="F24" i="5"/>
  <c r="F23" i="5"/>
  <c r="F20" i="5"/>
  <c r="F19" i="5"/>
  <c r="F18" i="5"/>
  <c r="F17" i="5"/>
  <c r="F14" i="5"/>
  <c r="F13" i="5"/>
  <c r="F12" i="5"/>
  <c r="F11" i="5"/>
  <c r="B20" i="6"/>
  <c r="F20" i="6"/>
  <c r="B16" i="6"/>
  <c r="F16" i="6"/>
  <c r="B12" i="6"/>
  <c r="F12" i="6"/>
  <c r="F8" i="6"/>
  <c r="F19" i="6"/>
  <c r="F18" i="6"/>
  <c r="F15" i="6"/>
  <c r="F14" i="6"/>
  <c r="F11" i="6"/>
  <c r="F10" i="6"/>
  <c r="F7" i="6"/>
  <c r="F6" i="6"/>
  <c r="D8" i="6"/>
  <c r="C8" i="6"/>
  <c r="F5" i="5"/>
  <c r="D15" i="5"/>
  <c r="D21" i="5"/>
  <c r="D27" i="5"/>
  <c r="C27" i="5"/>
  <c r="B27" i="5"/>
  <c r="C21" i="5"/>
  <c r="B21" i="5"/>
  <c r="C15" i="5"/>
  <c r="B15" i="5"/>
  <c r="F8" i="5"/>
  <c r="F7" i="5"/>
  <c r="F6" i="5"/>
  <c r="D9" i="5"/>
  <c r="C9" i="5"/>
  <c r="B38" i="4"/>
  <c r="F38" i="4"/>
  <c r="D38" i="4"/>
  <c r="C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P19" i="4"/>
  <c r="T19" i="4"/>
  <c r="R19" i="4"/>
  <c r="Q19" i="4"/>
  <c r="I19" i="4"/>
  <c r="M19" i="4"/>
  <c r="K19" i="4"/>
  <c r="J19" i="4"/>
  <c r="F19" i="4"/>
  <c r="D19" i="4"/>
  <c r="C19" i="4"/>
  <c r="T18" i="4"/>
  <c r="M18" i="4"/>
  <c r="F18" i="4"/>
  <c r="T17" i="4"/>
  <c r="M17" i="4"/>
  <c r="F17" i="4"/>
  <c r="T16" i="4"/>
  <c r="M16" i="4"/>
  <c r="F16" i="4"/>
  <c r="T15" i="4"/>
  <c r="M15" i="4"/>
  <c r="F15" i="4"/>
  <c r="T14" i="4"/>
  <c r="M14" i="4"/>
  <c r="F14" i="4"/>
  <c r="T13" i="4"/>
  <c r="M13" i="4"/>
  <c r="F13" i="4"/>
  <c r="T12" i="4"/>
  <c r="M12" i="4"/>
  <c r="F12" i="4"/>
  <c r="T11" i="4"/>
  <c r="M11" i="4"/>
  <c r="F11" i="4"/>
  <c r="T10" i="4"/>
  <c r="M10" i="4"/>
  <c r="F10" i="4"/>
  <c r="T9" i="4"/>
  <c r="M9" i="4"/>
  <c r="F9" i="4"/>
  <c r="T8" i="4"/>
  <c r="M8" i="4"/>
  <c r="F8" i="4"/>
  <c r="T7" i="4"/>
  <c r="M7" i="4"/>
  <c r="F7" i="4"/>
  <c r="T6" i="4"/>
  <c r="M6" i="4"/>
  <c r="F6" i="4"/>
  <c r="T5" i="4"/>
  <c r="M5" i="4"/>
  <c r="F5" i="4"/>
  <c r="B88" i="3"/>
  <c r="F88" i="3"/>
  <c r="D88" i="3"/>
  <c r="C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P44" i="3"/>
  <c r="T44" i="3"/>
  <c r="R44" i="3"/>
  <c r="Q44" i="3"/>
  <c r="I44" i="3"/>
  <c r="M44" i="3"/>
  <c r="K44" i="3"/>
  <c r="J44" i="3"/>
  <c r="F44" i="3"/>
  <c r="D44" i="3"/>
  <c r="C44" i="3"/>
  <c r="T43" i="3"/>
  <c r="M43" i="3"/>
  <c r="F43" i="3"/>
  <c r="T42" i="3"/>
  <c r="M42" i="3"/>
  <c r="F42" i="3"/>
  <c r="T41" i="3"/>
  <c r="M41" i="3"/>
  <c r="F41" i="3"/>
  <c r="T40" i="3"/>
  <c r="M40" i="3"/>
  <c r="F40" i="3"/>
  <c r="T39" i="3"/>
  <c r="M39" i="3"/>
  <c r="F39" i="3"/>
  <c r="T38" i="3"/>
  <c r="M38" i="3"/>
  <c r="F38" i="3"/>
  <c r="T37" i="3"/>
  <c r="M37" i="3"/>
  <c r="F37" i="3"/>
  <c r="T36" i="3"/>
  <c r="M36" i="3"/>
  <c r="F36" i="3"/>
  <c r="T35" i="3"/>
  <c r="M35" i="3"/>
  <c r="F35" i="3"/>
  <c r="T34" i="3"/>
  <c r="M34" i="3"/>
  <c r="F34" i="3"/>
  <c r="T33" i="3"/>
  <c r="M33" i="3"/>
  <c r="F33" i="3"/>
  <c r="T32" i="3"/>
  <c r="M32" i="3"/>
  <c r="F32" i="3"/>
  <c r="T31" i="3"/>
  <c r="M31" i="3"/>
  <c r="F31" i="3"/>
  <c r="T30" i="3"/>
  <c r="M30" i="3"/>
  <c r="F30" i="3"/>
  <c r="T29" i="3"/>
  <c r="M29" i="3"/>
  <c r="F29" i="3"/>
  <c r="T28" i="3"/>
  <c r="M28" i="3"/>
  <c r="F28" i="3"/>
  <c r="T27" i="3"/>
  <c r="M27" i="3"/>
  <c r="F27" i="3"/>
  <c r="T26" i="3"/>
  <c r="M26" i="3"/>
  <c r="F26" i="3"/>
  <c r="T25" i="3"/>
  <c r="M25" i="3"/>
  <c r="F25" i="3"/>
  <c r="T24" i="3"/>
  <c r="M24" i="3"/>
  <c r="F24" i="3"/>
  <c r="T23" i="3"/>
  <c r="M23" i="3"/>
  <c r="F23" i="3"/>
  <c r="T22" i="3"/>
  <c r="M22" i="3"/>
  <c r="F22" i="3"/>
  <c r="T21" i="3"/>
  <c r="M21" i="3"/>
  <c r="F21" i="3"/>
  <c r="T20" i="3"/>
  <c r="M20" i="3"/>
  <c r="F20" i="3"/>
  <c r="T19" i="3"/>
  <c r="M19" i="3"/>
  <c r="F19" i="3"/>
  <c r="T18" i="3"/>
  <c r="M18" i="3"/>
  <c r="F18" i="3"/>
  <c r="T17" i="3"/>
  <c r="M17" i="3"/>
  <c r="F17" i="3"/>
  <c r="T16" i="3"/>
  <c r="M16" i="3"/>
  <c r="F16" i="3"/>
  <c r="T15" i="3"/>
  <c r="M15" i="3"/>
  <c r="F15" i="3"/>
  <c r="T14" i="3"/>
  <c r="M14" i="3"/>
  <c r="F14" i="3"/>
  <c r="T13" i="3"/>
  <c r="M13" i="3"/>
  <c r="F13" i="3"/>
  <c r="T12" i="3"/>
  <c r="M12" i="3"/>
  <c r="F12" i="3"/>
  <c r="T11" i="3"/>
  <c r="M11" i="3"/>
  <c r="F11" i="3"/>
  <c r="T10" i="3"/>
  <c r="M10" i="3"/>
  <c r="F10" i="3"/>
  <c r="T9" i="3"/>
  <c r="M9" i="3"/>
  <c r="F9" i="3"/>
  <c r="T8" i="3"/>
  <c r="M8" i="3"/>
  <c r="F8" i="3"/>
  <c r="T7" i="3"/>
  <c r="M7" i="3"/>
  <c r="F7" i="3"/>
  <c r="T6" i="3"/>
  <c r="M6" i="3"/>
  <c r="F6" i="3"/>
  <c r="T5" i="3"/>
  <c r="M5" i="3"/>
  <c r="F5" i="3"/>
  <c r="B56" i="2"/>
  <c r="F56" i="2"/>
  <c r="D56" i="2"/>
  <c r="C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P28" i="2"/>
  <c r="T28" i="2"/>
  <c r="R28" i="2"/>
  <c r="Q28" i="2"/>
  <c r="I28" i="2"/>
  <c r="M28" i="2"/>
  <c r="K28" i="2"/>
  <c r="J28" i="2"/>
  <c r="F28" i="2"/>
  <c r="D28" i="2"/>
  <c r="C28" i="2"/>
  <c r="T27" i="2"/>
  <c r="M27" i="2"/>
  <c r="F27" i="2"/>
  <c r="T26" i="2"/>
  <c r="M26" i="2"/>
  <c r="F26" i="2"/>
  <c r="T25" i="2"/>
  <c r="M25" i="2"/>
  <c r="F25" i="2"/>
  <c r="T24" i="2"/>
  <c r="M24" i="2"/>
  <c r="F24" i="2"/>
  <c r="T23" i="2"/>
  <c r="M23" i="2"/>
  <c r="F23" i="2"/>
  <c r="T22" i="2"/>
  <c r="M22" i="2"/>
  <c r="F22" i="2"/>
  <c r="T21" i="2"/>
  <c r="M21" i="2"/>
  <c r="F21" i="2"/>
  <c r="T20" i="2"/>
  <c r="M20" i="2"/>
  <c r="F20" i="2"/>
  <c r="T19" i="2"/>
  <c r="M19" i="2"/>
  <c r="F19" i="2"/>
  <c r="T18" i="2"/>
  <c r="M18" i="2"/>
  <c r="F18" i="2"/>
  <c r="T17" i="2"/>
  <c r="M17" i="2"/>
  <c r="F17" i="2"/>
  <c r="T16" i="2"/>
  <c r="M16" i="2"/>
  <c r="F16" i="2"/>
  <c r="T15" i="2"/>
  <c r="M15" i="2"/>
  <c r="F15" i="2"/>
  <c r="T14" i="2"/>
  <c r="M14" i="2"/>
  <c r="F14" i="2"/>
  <c r="T13" i="2"/>
  <c r="M13" i="2"/>
  <c r="F13" i="2"/>
  <c r="T12" i="2"/>
  <c r="M12" i="2"/>
  <c r="F12" i="2"/>
  <c r="T11" i="2"/>
  <c r="M11" i="2"/>
  <c r="F11" i="2"/>
  <c r="T10" i="2"/>
  <c r="M10" i="2"/>
  <c r="F10" i="2"/>
  <c r="T9" i="2"/>
  <c r="M9" i="2"/>
  <c r="F9" i="2"/>
  <c r="T8" i="2"/>
  <c r="M8" i="2"/>
  <c r="F8" i="2"/>
  <c r="T7" i="2"/>
  <c r="M7" i="2"/>
  <c r="F7" i="2"/>
  <c r="T6" i="2"/>
  <c r="M6" i="2"/>
  <c r="F6" i="2"/>
  <c r="T5" i="2"/>
  <c r="M5" i="2"/>
  <c r="F5" i="2"/>
  <c r="B38" i="1"/>
  <c r="F38" i="1"/>
  <c r="D38" i="1"/>
  <c r="C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P19" i="1"/>
  <c r="T19" i="1"/>
  <c r="R19" i="1"/>
  <c r="Q19" i="1"/>
  <c r="I19" i="1"/>
  <c r="M19" i="1"/>
  <c r="K19" i="1"/>
  <c r="J19" i="1"/>
  <c r="F19" i="1"/>
  <c r="D19" i="1"/>
  <c r="C19" i="1"/>
  <c r="T18" i="1"/>
  <c r="M18" i="1"/>
  <c r="F18" i="1"/>
  <c r="T17" i="1"/>
  <c r="M17" i="1"/>
  <c r="F17" i="1"/>
  <c r="T16" i="1"/>
  <c r="M16" i="1"/>
  <c r="F16" i="1"/>
  <c r="T15" i="1"/>
  <c r="M15" i="1"/>
  <c r="F15" i="1"/>
  <c r="T14" i="1"/>
  <c r="M14" i="1"/>
  <c r="F14" i="1"/>
  <c r="T13" i="1"/>
  <c r="M13" i="1"/>
  <c r="F13" i="1"/>
  <c r="T12" i="1"/>
  <c r="M12" i="1"/>
  <c r="F12" i="1"/>
  <c r="T11" i="1"/>
  <c r="M11" i="1"/>
  <c r="F11" i="1"/>
  <c r="T10" i="1"/>
  <c r="M10" i="1"/>
  <c r="F10" i="1"/>
  <c r="T9" i="1"/>
  <c r="M9" i="1"/>
  <c r="F9" i="1"/>
  <c r="T8" i="1"/>
  <c r="M8" i="1"/>
  <c r="F8" i="1"/>
  <c r="T7" i="1"/>
  <c r="M7" i="1"/>
  <c r="F7" i="1"/>
  <c r="T6" i="1"/>
  <c r="M6" i="1"/>
  <c r="F6" i="1"/>
  <c r="T5" i="1"/>
  <c r="M5" i="1"/>
  <c r="F5" i="1"/>
</calcChain>
</file>

<file path=xl/sharedStrings.xml><?xml version="1.0" encoding="utf-8"?>
<sst xmlns="http://schemas.openxmlformats.org/spreadsheetml/2006/main" count="655" uniqueCount="139">
  <si>
    <t>ZAMFARA COVERAGE SUMMARY</t>
  </si>
  <si>
    <t xml:space="preserve">LGA </t>
  </si>
  <si>
    <t>Targets</t>
  </si>
  <si>
    <t>Received SP+AQ</t>
  </si>
  <si>
    <t>TARGET</t>
  </si>
  <si>
    <t>Treated</t>
  </si>
  <si>
    <t>Total treated</t>
  </si>
  <si>
    <t>Coverage</t>
  </si>
  <si>
    <t>3- 59 M</t>
  </si>
  <si>
    <t>3-11 M</t>
  </si>
  <si>
    <t>12-59 M</t>
  </si>
  <si>
    <t>Anka</t>
  </si>
  <si>
    <t>Bakura</t>
  </si>
  <si>
    <t>Brinin Magaji</t>
  </si>
  <si>
    <t>Bukkuyum</t>
  </si>
  <si>
    <t>Bungudu</t>
  </si>
  <si>
    <t>Gunmi</t>
  </si>
  <si>
    <t>Gusau</t>
  </si>
  <si>
    <t>Kara Namoda</t>
  </si>
  <si>
    <t>Maradun</t>
  </si>
  <si>
    <t>Maru</t>
  </si>
  <si>
    <t>Shinkafi</t>
  </si>
  <si>
    <t>Talata Mafara</t>
  </si>
  <si>
    <t>Tsafe</t>
  </si>
  <si>
    <t>Zurmi</t>
  </si>
  <si>
    <t>TOTAL CYCLE 1</t>
  </si>
  <si>
    <t>TOTAL CYCLE 2</t>
  </si>
  <si>
    <t>TOTAL CYCLE 3</t>
  </si>
  <si>
    <t xml:space="preserve"> </t>
  </si>
  <si>
    <t>TOTAL CYCLE 4+A13</t>
  </si>
  <si>
    <t>SOKOTO COVERAGE SUMMARY</t>
  </si>
  <si>
    <t>Binji</t>
  </si>
  <si>
    <t>Bodinga</t>
  </si>
  <si>
    <t>Dange Shuni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</si>
  <si>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</si>
  <si>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</si>
  <si>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</si>
  <si>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</si>
  <si>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</si>
  <si>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</si>
  <si>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</si>
  <si>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</si>
  <si>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</si>
  <si>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</si>
  <si>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</si>
  <si>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</si>
  <si>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</si>
  <si>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</si>
  <si>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</si>
  <si>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</si>
  <si>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</si>
  <si>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</si>
  <si>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</si>
  <si>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</si>
  <si>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COVERAGE SUMMARY</t>
  </si>
  <si>
    <t>District</t>
  </si>
  <si>
    <t>Barsalogo</t>
  </si>
  <si>
    <t>Bittou</t>
  </si>
  <si>
    <t>Bogandé</t>
  </si>
  <si>
    <t>Boulsa</t>
  </si>
  <si>
    <t>Boussé</t>
  </si>
  <si>
    <t>Boussouma</t>
  </si>
  <si>
    <t>Dafra</t>
  </si>
  <si>
    <t>Diapaga</t>
  </si>
  <si>
    <t>Fada</t>
  </si>
  <si>
    <t>Garango</t>
  </si>
  <si>
    <t>Gayeri</t>
  </si>
  <si>
    <t>Gourcy</t>
  </si>
  <si>
    <t>Kaya</t>
  </si>
  <si>
    <t>Kombissiri</t>
  </si>
  <si>
    <t>Koudougou</t>
  </si>
  <si>
    <t>Koungoussi</t>
  </si>
  <si>
    <t>Koupéla</t>
  </si>
  <si>
    <t>Lena</t>
  </si>
  <si>
    <t>Léo</t>
  </si>
  <si>
    <t>Manga</t>
  </si>
  <si>
    <t>Mangodara</t>
  </si>
  <si>
    <t>Manni</t>
  </si>
  <si>
    <t>Nanoro</t>
  </si>
  <si>
    <t>Ouargaye</t>
  </si>
  <si>
    <t>Pama</t>
  </si>
  <si>
    <t>Pô</t>
  </si>
  <si>
    <t>Pouytenga</t>
  </si>
  <si>
    <t>Réo</t>
  </si>
  <si>
    <t>Sabou</t>
  </si>
  <si>
    <t>Saponé</t>
  </si>
  <si>
    <t>Sapouy</t>
  </si>
  <si>
    <t>Séguenega</t>
  </si>
  <si>
    <t>Tenado</t>
  </si>
  <si>
    <t>Tenkodogo</t>
  </si>
  <si>
    <t>Tougouri</t>
  </si>
  <si>
    <t>Yako</t>
  </si>
  <si>
    <t>Zabré</t>
  </si>
  <si>
    <t>Ziniaré</t>
  </si>
  <si>
    <t>Zorgho</t>
  </si>
  <si>
    <t>Total</t>
  </si>
  <si>
    <t>CHAD COVERAGE SUMMARY</t>
  </si>
  <si>
    <t>N'djamena Est</t>
  </si>
  <si>
    <t>N'djamena Centre</t>
  </si>
  <si>
    <t>N'djamena Nord</t>
  </si>
  <si>
    <t>N'djamena Sud</t>
  </si>
  <si>
    <t xml:space="preserve">Ba-Illi </t>
  </si>
  <si>
    <t xml:space="preserve">Bousso </t>
  </si>
  <si>
    <t xml:space="preserve">Dourbali </t>
  </si>
  <si>
    <t>Kouno</t>
  </si>
  <si>
    <t>Mandelia</t>
  </si>
  <si>
    <t xml:space="preserve">Massenya </t>
  </si>
  <si>
    <t>Massaguet</t>
  </si>
  <si>
    <t xml:space="preserve">Mani </t>
  </si>
  <si>
    <t>Massakory</t>
  </si>
  <si>
    <t>Bongor</t>
  </si>
  <si>
    <t>KATSINA COVERAGE SUMMARY</t>
  </si>
  <si>
    <t>Received SP +AQ</t>
  </si>
  <si>
    <t xml:space="preserve">Maiadua </t>
  </si>
  <si>
    <t>Dutsi</t>
  </si>
  <si>
    <t>Mashi</t>
  </si>
  <si>
    <t>Baure</t>
  </si>
  <si>
    <t>Total Cycle 1</t>
  </si>
  <si>
    <t>Total Cycle 2</t>
  </si>
  <si>
    <t>Total Cycle 3</t>
  </si>
  <si>
    <t>Total Cycle 4</t>
  </si>
  <si>
    <t>JIGAWA COVERAGE SUMMARY</t>
  </si>
  <si>
    <t>Kazaure</t>
  </si>
  <si>
    <t>Roni</t>
  </si>
  <si>
    <t>Country</t>
  </si>
  <si>
    <t>Target</t>
  </si>
  <si>
    <t>1st Cycle</t>
  </si>
  <si>
    <t>2st Cycle</t>
  </si>
  <si>
    <t>3st Cycle</t>
  </si>
  <si>
    <t>4th Cycle</t>
  </si>
  <si>
    <t>AV</t>
  </si>
  <si>
    <t>Reached</t>
  </si>
  <si>
    <t>Burkina Faso</t>
  </si>
  <si>
    <t>Chad</t>
  </si>
  <si>
    <t>Nigeria</t>
  </si>
  <si>
    <t>GUINEA BISSAU COVERAGE SUMMARY</t>
  </si>
  <si>
    <t>Guinea Bissau</t>
  </si>
  <si>
    <t>Region (GABU)</t>
  </si>
  <si>
    <t>District+A21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</si>
</sst>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C0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CDD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0" borderId="0" xfId="0" applyFont="1"/>
    <xf numFmtId="3" fontId="4" fillId="2" borderId="1" xfId="0" applyNumberFormat="1" applyFont="1" applyFill="1" applyBorder="1" applyAlignment="1">
      <alignment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horizontal="right" vertical="center"/>
    </xf>
    <xf numFmtId="165" fontId="3" fillId="0" borderId="1" xfId="1" applyNumberFormat="1" applyFont="1" applyBorder="1"/>
    <xf numFmtId="3" fontId="4" fillId="2" borderId="1" xfId="0" applyNumberFormat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horizontal="center" vertical="center"/>
    </xf>
    <xf numFmtId="164" fontId="5" fillId="2" borderId="1" xfId="2" applyNumberFormat="1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/>
    </xf>
    <xf numFmtId="164" fontId="0" fillId="0" borderId="0" xfId="2" applyNumberFormat="1" applyFont="1"/>
    <xf numFmtId="164" fontId="3" fillId="0" borderId="0" xfId="2" applyNumberFormat="1" applyFont="1"/>
    <xf numFmtId="164" fontId="4" fillId="2" borderId="1" xfId="2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164" fontId="8" fillId="3" borderId="8" xfId="2" applyNumberFormat="1" applyFont="1" applyFill="1" applyBorder="1" applyAlignment="1">
      <alignment vertical="center"/>
    </xf>
    <xf numFmtId="164" fontId="8" fillId="3" borderId="8" xfId="2" applyNumberFormat="1" applyFont="1" applyFill="1" applyBorder="1" applyAlignment="1">
      <alignment horizontal="center" vertical="center"/>
    </xf>
    <xf numFmtId="164" fontId="8" fillId="3" borderId="9" xfId="2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164" fontId="11" fillId="0" borderId="3" xfId="2" applyNumberFormat="1" applyFont="1" applyBorder="1" applyAlignment="1">
      <alignment horizontal="center" vertical="center"/>
    </xf>
    <xf numFmtId="164" fontId="11" fillId="0" borderId="1" xfId="2" applyNumberFormat="1" applyFont="1" applyBorder="1" applyAlignment="1">
      <alignment horizontal="center" vertical="center"/>
    </xf>
    <xf numFmtId="164" fontId="11" fillId="0" borderId="13" xfId="2" applyNumberFormat="1" applyFont="1" applyBorder="1" applyAlignment="1">
      <alignment horizontal="center" vertical="center"/>
    </xf>
    <xf numFmtId="164" fontId="11" fillId="0" borderId="6" xfId="2" applyNumberFormat="1" applyFont="1" applyBorder="1" applyAlignment="1">
      <alignment horizontal="center" vertical="center"/>
    </xf>
    <xf numFmtId="164" fontId="11" fillId="0" borderId="11" xfId="2" applyNumberFormat="1" applyFont="1" applyBorder="1" applyAlignment="1">
      <alignment horizontal="center" vertical="center"/>
    </xf>
    <xf numFmtId="164" fontId="11" fillId="0" borderId="14" xfId="2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165" fontId="10" fillId="0" borderId="3" xfId="1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165" fontId="10" fillId="0" borderId="8" xfId="1" applyNumberFormat="1" applyFont="1" applyBorder="1" applyAlignment="1">
      <alignment horizontal="center" vertical="center"/>
    </xf>
    <xf numFmtId="165" fontId="9" fillId="0" borderId="13" xfId="1" applyNumberFormat="1" applyFont="1" applyBorder="1" applyAlignment="1">
      <alignment vertical="center"/>
    </xf>
    <xf numFmtId="165" fontId="10" fillId="0" borderId="3" xfId="1" applyNumberFormat="1" applyFont="1" applyBorder="1" applyAlignment="1">
      <alignment vertical="center"/>
    </xf>
    <xf numFmtId="165" fontId="10" fillId="0" borderId="1" xfId="1" applyNumberFormat="1" applyFont="1" applyBorder="1" applyAlignment="1">
      <alignment vertical="center"/>
    </xf>
    <xf numFmtId="165" fontId="10" fillId="0" borderId="8" xfId="1" applyNumberFormat="1" applyFont="1" applyBorder="1" applyAlignment="1">
      <alignment vertical="center"/>
    </xf>
    <xf numFmtId="165" fontId="10" fillId="0" borderId="1" xfId="1" applyNumberFormat="1" applyFont="1" applyFill="1" applyBorder="1" applyAlignment="1">
      <alignment horizontal="center" vertical="center"/>
    </xf>
    <xf numFmtId="165" fontId="0" fillId="0" borderId="0" xfId="1" applyNumberFormat="1" applyFont="1"/>
    <xf numFmtId="3" fontId="4" fillId="2" borderId="1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</cellXfs>
  <cellStyles count="12">
    <cellStyle name="Comma" xfId="1" builtinId="3"/>
    <cellStyle name="Comma 2" xfId="3"/>
    <cellStyle name="Comma 3" xfId="4"/>
    <cellStyle name="Normal" xfId="0" builtinId="0"/>
    <cellStyle name="Normal 2" xfId="5"/>
    <cellStyle name="Normal 2 3 2" xfId="10"/>
    <cellStyle name="Normal 3" xfId="6"/>
    <cellStyle name="Normal 3 2" xfId="7"/>
    <cellStyle name="Normal 3 2 2" xfId="11"/>
    <cellStyle name="Percent" xfId="2" builtinId="5"/>
    <cellStyle name="Percent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.moroso.MCUGANDA/Documents/MC/ACCESS-SMC/Reports/FINAL/Results/2017%20SMC%20data_Zamfara%20v1Finl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koto Cycle 1_rev"/>
      <sheetName val="Sokoto Cycle 2 State Sum_Rev"/>
      <sheetName val="Sokoto Cycle 3 State Sum"/>
      <sheetName val="Sokoto Cycle 4 State Sum"/>
      <sheetName val="2017 Sokoto SMC "/>
      <sheetName val="Zamfara Cycle 1 State Sum_rev"/>
      <sheetName val="Zamfara Cycle 2 State Sum"/>
      <sheetName val="Zamfara Cycle 3 State Sum"/>
      <sheetName val="Zamfara Cycle 4 State Sum"/>
      <sheetName val="2017 SMC Zamfara  "/>
      <sheetName val="Zamfara"/>
      <sheetName val="Sokoto"/>
      <sheetName val="Burkina Faso"/>
      <sheetName val="Chad"/>
      <sheetName val="Sheet2"/>
      <sheetName val="Sheet4"/>
    </sheetNames>
    <sheetDataSet>
      <sheetData sheetId="0">
        <row r="8">
          <cell r="E8">
            <v>2711</v>
          </cell>
          <cell r="F8">
            <v>8073</v>
          </cell>
          <cell r="H8">
            <v>3617</v>
          </cell>
          <cell r="I8">
            <v>8724</v>
          </cell>
        </row>
        <row r="9">
          <cell r="E9">
            <v>4177</v>
          </cell>
          <cell r="F9">
            <v>15329</v>
          </cell>
          <cell r="H9">
            <v>4695</v>
          </cell>
          <cell r="I9">
            <v>16855</v>
          </cell>
        </row>
        <row r="10">
          <cell r="E10">
            <v>4290</v>
          </cell>
          <cell r="F10">
            <v>16046</v>
          </cell>
          <cell r="H10">
            <v>4662</v>
          </cell>
          <cell r="I10">
            <v>17476</v>
          </cell>
        </row>
        <row r="11">
          <cell r="E11">
            <v>6133</v>
          </cell>
          <cell r="F11">
            <v>26108</v>
          </cell>
          <cell r="H11">
            <v>7542</v>
          </cell>
          <cell r="I11">
            <v>30827</v>
          </cell>
        </row>
        <row r="12">
          <cell r="E12">
            <v>3952</v>
          </cell>
          <cell r="F12">
            <v>14647</v>
          </cell>
          <cell r="H12">
            <v>4013</v>
          </cell>
          <cell r="I12">
            <v>14735</v>
          </cell>
        </row>
        <row r="13">
          <cell r="E13">
            <v>2128</v>
          </cell>
          <cell r="F13">
            <v>9216</v>
          </cell>
          <cell r="H13">
            <v>2440</v>
          </cell>
          <cell r="I13">
            <v>10207</v>
          </cell>
        </row>
        <row r="14">
          <cell r="E14">
            <v>5678</v>
          </cell>
          <cell r="F14">
            <v>23233</v>
          </cell>
          <cell r="H14">
            <v>5965</v>
          </cell>
          <cell r="I14">
            <v>22928</v>
          </cell>
        </row>
        <row r="15">
          <cell r="E15">
            <v>3453</v>
          </cell>
          <cell r="F15">
            <v>13452</v>
          </cell>
          <cell r="H15">
            <v>3764</v>
          </cell>
          <cell r="I15">
            <v>13057</v>
          </cell>
        </row>
        <row r="16">
          <cell r="E16">
            <v>3608</v>
          </cell>
          <cell r="F16">
            <v>15276</v>
          </cell>
          <cell r="H16">
            <v>4560</v>
          </cell>
          <cell r="I16">
            <v>17158</v>
          </cell>
        </row>
        <row r="17">
          <cell r="E17">
            <v>3179</v>
          </cell>
          <cell r="F17">
            <v>9765</v>
          </cell>
          <cell r="H17">
            <v>3529</v>
          </cell>
          <cell r="I17">
            <v>10005</v>
          </cell>
        </row>
        <row r="18">
          <cell r="E18">
            <v>4379</v>
          </cell>
          <cell r="F18">
            <v>13314</v>
          </cell>
          <cell r="H18">
            <v>4248</v>
          </cell>
          <cell r="I18">
            <v>11933</v>
          </cell>
        </row>
        <row r="19">
          <cell r="E19">
            <v>4120</v>
          </cell>
          <cell r="F19">
            <v>16371</v>
          </cell>
          <cell r="H19">
            <v>4230</v>
          </cell>
          <cell r="I19">
            <v>15811</v>
          </cell>
        </row>
        <row r="20">
          <cell r="E20">
            <v>4403</v>
          </cell>
          <cell r="F20">
            <v>14584</v>
          </cell>
          <cell r="H20">
            <v>5718</v>
          </cell>
          <cell r="I20">
            <v>17017</v>
          </cell>
        </row>
        <row r="21">
          <cell r="E21">
            <v>4391</v>
          </cell>
          <cell r="F21">
            <v>14170</v>
          </cell>
          <cell r="H21">
            <v>4395</v>
          </cell>
          <cell r="I21">
            <v>14008</v>
          </cell>
        </row>
        <row r="22">
          <cell r="E22">
            <v>2687</v>
          </cell>
          <cell r="F22">
            <v>8673</v>
          </cell>
          <cell r="H22">
            <v>4096</v>
          </cell>
          <cell r="I22">
            <v>8455</v>
          </cell>
        </row>
        <row r="23">
          <cell r="E23">
            <v>6518</v>
          </cell>
          <cell r="F23">
            <v>25040</v>
          </cell>
          <cell r="H23">
            <v>7571</v>
          </cell>
          <cell r="I23">
            <v>25633</v>
          </cell>
        </row>
        <row r="24">
          <cell r="E24">
            <v>4018</v>
          </cell>
          <cell r="F24">
            <v>17243</v>
          </cell>
          <cell r="H24">
            <v>4903</v>
          </cell>
          <cell r="I24">
            <v>18919</v>
          </cell>
        </row>
        <row r="25">
          <cell r="E25">
            <v>5468</v>
          </cell>
          <cell r="F25">
            <v>24250</v>
          </cell>
          <cell r="H25">
            <v>6313</v>
          </cell>
          <cell r="I25">
            <v>22037</v>
          </cell>
        </row>
        <row r="26">
          <cell r="E26">
            <v>3291</v>
          </cell>
          <cell r="F26">
            <v>10942</v>
          </cell>
          <cell r="H26">
            <v>3983</v>
          </cell>
          <cell r="I26">
            <v>12488</v>
          </cell>
        </row>
        <row r="27">
          <cell r="E27">
            <v>1293</v>
          </cell>
          <cell r="F27">
            <v>5555</v>
          </cell>
          <cell r="H27">
            <v>1460</v>
          </cell>
          <cell r="I27">
            <v>5735</v>
          </cell>
        </row>
        <row r="28">
          <cell r="E28">
            <v>7008</v>
          </cell>
          <cell r="F28">
            <v>30044</v>
          </cell>
          <cell r="H28">
            <v>7294</v>
          </cell>
          <cell r="I28">
            <v>31600</v>
          </cell>
        </row>
        <row r="29">
          <cell r="E29">
            <v>3656</v>
          </cell>
          <cell r="F29">
            <v>15071</v>
          </cell>
          <cell r="H29">
            <v>3204</v>
          </cell>
          <cell r="I29">
            <v>13579</v>
          </cell>
        </row>
        <row r="30">
          <cell r="E30">
            <v>2797</v>
          </cell>
          <cell r="F30">
            <v>10368</v>
          </cell>
          <cell r="H30">
            <v>3474</v>
          </cell>
          <cell r="I30">
            <v>11221</v>
          </cell>
        </row>
      </sheetData>
      <sheetData sheetId="1">
        <row r="8">
          <cell r="L8">
            <v>2362</v>
          </cell>
          <cell r="M8">
            <v>8220</v>
          </cell>
          <cell r="O8">
            <v>2976</v>
          </cell>
          <cell r="P8">
            <v>9299</v>
          </cell>
        </row>
        <row r="9">
          <cell r="L9">
            <v>3842</v>
          </cell>
          <cell r="M9">
            <v>20066</v>
          </cell>
          <cell r="O9">
            <v>3714</v>
          </cell>
          <cell r="P9">
            <v>18717</v>
          </cell>
        </row>
        <row r="10">
          <cell r="L10">
            <v>4582</v>
          </cell>
          <cell r="M10">
            <v>18561</v>
          </cell>
          <cell r="O10">
            <v>5960</v>
          </cell>
          <cell r="P10">
            <v>23043</v>
          </cell>
        </row>
        <row r="11">
          <cell r="L11">
            <v>5154</v>
          </cell>
          <cell r="M11">
            <v>25131</v>
          </cell>
          <cell r="O11">
            <v>6321</v>
          </cell>
          <cell r="P11">
            <v>28973</v>
          </cell>
        </row>
        <row r="12">
          <cell r="L12">
            <v>5014</v>
          </cell>
          <cell r="M12">
            <v>19015</v>
          </cell>
          <cell r="O12">
            <v>5436</v>
          </cell>
          <cell r="P12">
            <v>19771</v>
          </cell>
        </row>
        <row r="13">
          <cell r="L13">
            <v>2223</v>
          </cell>
          <cell r="M13">
            <v>9242</v>
          </cell>
          <cell r="O13">
            <v>2506</v>
          </cell>
          <cell r="P13">
            <v>10069</v>
          </cell>
        </row>
        <row r="14">
          <cell r="L14">
            <v>3904</v>
          </cell>
          <cell r="M14">
            <v>24735</v>
          </cell>
          <cell r="O14">
            <v>4466</v>
          </cell>
          <cell r="P14">
            <v>25254</v>
          </cell>
        </row>
        <row r="15">
          <cell r="L15">
            <v>3399</v>
          </cell>
          <cell r="M15">
            <v>15558</v>
          </cell>
          <cell r="O15">
            <v>4182</v>
          </cell>
          <cell r="P15">
            <v>18215</v>
          </cell>
        </row>
        <row r="16">
          <cell r="L16">
            <v>3477</v>
          </cell>
          <cell r="M16">
            <v>11419</v>
          </cell>
          <cell r="O16">
            <v>4761</v>
          </cell>
          <cell r="P16">
            <v>13206</v>
          </cell>
        </row>
        <row r="17">
          <cell r="L17">
            <v>5430</v>
          </cell>
          <cell r="M17">
            <v>13078</v>
          </cell>
          <cell r="O17">
            <v>5838</v>
          </cell>
          <cell r="P17">
            <v>14293</v>
          </cell>
        </row>
        <row r="18">
          <cell r="L18">
            <v>4812</v>
          </cell>
          <cell r="M18">
            <v>12938</v>
          </cell>
          <cell r="O18">
            <v>5104</v>
          </cell>
          <cell r="P18">
            <v>12847</v>
          </cell>
        </row>
        <row r="19">
          <cell r="L19">
            <v>3593</v>
          </cell>
          <cell r="M19">
            <v>14795</v>
          </cell>
          <cell r="O19">
            <v>4039</v>
          </cell>
          <cell r="P19">
            <v>16337</v>
          </cell>
        </row>
        <row r="20">
          <cell r="L20">
            <v>7756</v>
          </cell>
          <cell r="M20">
            <v>37705</v>
          </cell>
          <cell r="O20">
            <v>9949</v>
          </cell>
          <cell r="P20">
            <v>40380</v>
          </cell>
        </row>
        <row r="21">
          <cell r="L21">
            <v>5642</v>
          </cell>
          <cell r="M21">
            <v>18519</v>
          </cell>
          <cell r="O21">
            <v>5544</v>
          </cell>
          <cell r="P21">
            <v>19344</v>
          </cell>
        </row>
        <row r="22">
          <cell r="L22">
            <v>6850</v>
          </cell>
          <cell r="M22">
            <v>15938</v>
          </cell>
          <cell r="O22">
            <v>6945</v>
          </cell>
          <cell r="P22">
            <v>16021</v>
          </cell>
        </row>
        <row r="23">
          <cell r="L23">
            <v>4965</v>
          </cell>
          <cell r="M23">
            <v>16379</v>
          </cell>
          <cell r="O23">
            <v>6048</v>
          </cell>
          <cell r="P23">
            <v>18078</v>
          </cell>
        </row>
        <row r="24">
          <cell r="L24">
            <v>4239</v>
          </cell>
          <cell r="M24">
            <v>15928</v>
          </cell>
          <cell r="O24">
            <v>4272</v>
          </cell>
          <cell r="P24">
            <v>16828</v>
          </cell>
        </row>
        <row r="25">
          <cell r="L25">
            <v>7773</v>
          </cell>
          <cell r="M25">
            <v>27021</v>
          </cell>
          <cell r="O25">
            <v>9592</v>
          </cell>
          <cell r="P25">
            <v>28124</v>
          </cell>
        </row>
        <row r="26">
          <cell r="L26">
            <v>2583</v>
          </cell>
          <cell r="M26">
            <v>11619</v>
          </cell>
          <cell r="O26">
            <v>3023</v>
          </cell>
          <cell r="P26">
            <v>12497</v>
          </cell>
        </row>
        <row r="27">
          <cell r="L27">
            <v>3965</v>
          </cell>
          <cell r="M27">
            <v>11624</v>
          </cell>
          <cell r="O27">
            <v>4340</v>
          </cell>
          <cell r="P27">
            <v>11743</v>
          </cell>
        </row>
        <row r="28">
          <cell r="L28">
            <v>3887</v>
          </cell>
          <cell r="M28">
            <v>22611</v>
          </cell>
          <cell r="O28">
            <v>4537</v>
          </cell>
          <cell r="P28">
            <v>24378</v>
          </cell>
        </row>
        <row r="29">
          <cell r="L29">
            <v>3155</v>
          </cell>
          <cell r="M29">
            <v>14057</v>
          </cell>
          <cell r="O29">
            <v>3155</v>
          </cell>
          <cell r="P29">
            <v>13911</v>
          </cell>
        </row>
        <row r="30">
          <cell r="L30">
            <v>2825</v>
          </cell>
          <cell r="M30">
            <v>11996</v>
          </cell>
          <cell r="O30">
            <v>3292</v>
          </cell>
          <cell r="P30">
            <v>13616</v>
          </cell>
        </row>
      </sheetData>
      <sheetData sheetId="2">
        <row r="8">
          <cell r="J8">
            <v>2152</v>
          </cell>
          <cell r="K8">
            <v>8728</v>
          </cell>
          <cell r="M8">
            <v>2431</v>
          </cell>
          <cell r="N8">
            <v>9276</v>
          </cell>
        </row>
        <row r="9">
          <cell r="J9">
            <v>4379</v>
          </cell>
          <cell r="K9">
            <v>17646</v>
          </cell>
          <cell r="M9">
            <v>4673</v>
          </cell>
          <cell r="N9">
            <v>17846</v>
          </cell>
        </row>
        <row r="10">
          <cell r="J10">
            <v>4216</v>
          </cell>
          <cell r="K10">
            <v>17976</v>
          </cell>
          <cell r="M10">
            <v>5025</v>
          </cell>
          <cell r="N10">
            <v>21198</v>
          </cell>
        </row>
        <row r="11">
          <cell r="J11">
            <v>5421</v>
          </cell>
          <cell r="K11">
            <v>23943</v>
          </cell>
          <cell r="M11">
            <v>6372</v>
          </cell>
          <cell r="N11">
            <v>27969</v>
          </cell>
        </row>
        <row r="12">
          <cell r="J12">
            <v>3903</v>
          </cell>
          <cell r="K12">
            <v>17100</v>
          </cell>
          <cell r="M12">
            <v>4034</v>
          </cell>
          <cell r="N12">
            <v>18220</v>
          </cell>
        </row>
        <row r="13">
          <cell r="J13">
            <v>2210</v>
          </cell>
          <cell r="K13">
            <v>9316</v>
          </cell>
          <cell r="M13">
            <v>2540</v>
          </cell>
          <cell r="N13">
            <v>10393</v>
          </cell>
        </row>
        <row r="14">
          <cell r="J14">
            <v>5490</v>
          </cell>
          <cell r="K14">
            <v>24975</v>
          </cell>
          <cell r="M14">
            <v>5517</v>
          </cell>
          <cell r="N14">
            <v>23773</v>
          </cell>
        </row>
        <row r="15">
          <cell r="J15">
            <v>4220</v>
          </cell>
          <cell r="K15">
            <v>14251</v>
          </cell>
          <cell r="M15">
            <v>5430</v>
          </cell>
          <cell r="N15">
            <v>15858</v>
          </cell>
        </row>
        <row r="16">
          <cell r="J16">
            <v>3378</v>
          </cell>
          <cell r="K16">
            <v>14262</v>
          </cell>
          <cell r="M16">
            <v>4473</v>
          </cell>
          <cell r="N16">
            <v>16505</v>
          </cell>
        </row>
        <row r="17">
          <cell r="J17">
            <v>4661</v>
          </cell>
          <cell r="K17">
            <v>12271</v>
          </cell>
          <cell r="M17">
            <v>5438</v>
          </cell>
          <cell r="N17">
            <v>12969</v>
          </cell>
        </row>
        <row r="18">
          <cell r="J18">
            <v>4284</v>
          </cell>
          <cell r="K18">
            <v>13182</v>
          </cell>
          <cell r="M18">
            <v>4328</v>
          </cell>
          <cell r="N18">
            <v>13149</v>
          </cell>
        </row>
        <row r="19">
          <cell r="J19">
            <v>3302</v>
          </cell>
          <cell r="K19">
            <v>14293</v>
          </cell>
          <cell r="M19">
            <v>3760</v>
          </cell>
          <cell r="N19">
            <v>15018</v>
          </cell>
        </row>
        <row r="20">
          <cell r="J20">
            <v>4430</v>
          </cell>
          <cell r="K20">
            <v>19649</v>
          </cell>
          <cell r="M20">
            <v>5664</v>
          </cell>
          <cell r="N20">
            <v>23330</v>
          </cell>
        </row>
        <row r="21">
          <cell r="J21">
            <v>3605</v>
          </cell>
          <cell r="K21">
            <v>15105</v>
          </cell>
          <cell r="M21">
            <v>3537</v>
          </cell>
          <cell r="N21">
            <v>15288</v>
          </cell>
        </row>
        <row r="22">
          <cell r="J22">
            <v>2351</v>
          </cell>
          <cell r="K22">
            <v>7617</v>
          </cell>
          <cell r="M22">
            <v>2506</v>
          </cell>
          <cell r="N22">
            <v>8216</v>
          </cell>
        </row>
        <row r="23">
          <cell r="J23">
            <v>5311</v>
          </cell>
          <cell r="K23">
            <v>23087</v>
          </cell>
          <cell r="M23">
            <v>7261</v>
          </cell>
          <cell r="N23">
            <v>23856</v>
          </cell>
        </row>
        <row r="24">
          <cell r="J24">
            <v>4837</v>
          </cell>
          <cell r="K24">
            <v>20435</v>
          </cell>
          <cell r="M24">
            <v>5076</v>
          </cell>
          <cell r="N24">
            <v>21417</v>
          </cell>
        </row>
        <row r="25">
          <cell r="J25">
            <v>4997</v>
          </cell>
          <cell r="K25">
            <v>20442</v>
          </cell>
          <cell r="M25">
            <v>5163</v>
          </cell>
          <cell r="N25">
            <v>21491</v>
          </cell>
        </row>
        <row r="26">
          <cell r="J26">
            <v>2665</v>
          </cell>
          <cell r="K26">
            <v>11359</v>
          </cell>
          <cell r="M26">
            <v>2651</v>
          </cell>
          <cell r="N26">
            <v>12726</v>
          </cell>
        </row>
        <row r="27">
          <cell r="J27">
            <v>2593</v>
          </cell>
          <cell r="K27">
            <v>8712</v>
          </cell>
          <cell r="M27">
            <v>2882</v>
          </cell>
          <cell r="N27">
            <v>9869</v>
          </cell>
        </row>
        <row r="28">
          <cell r="J28">
            <v>4074</v>
          </cell>
          <cell r="K28">
            <v>20525</v>
          </cell>
          <cell r="M28">
            <v>4810</v>
          </cell>
          <cell r="N28">
            <v>21986</v>
          </cell>
        </row>
        <row r="29">
          <cell r="J29">
            <v>3893</v>
          </cell>
          <cell r="K29">
            <v>17453</v>
          </cell>
          <cell r="M29">
            <v>3988</v>
          </cell>
          <cell r="N29">
            <v>16625</v>
          </cell>
        </row>
        <row r="30">
          <cell r="J30">
            <v>2485</v>
          </cell>
          <cell r="K30">
            <v>11317</v>
          </cell>
          <cell r="M30">
            <v>3009</v>
          </cell>
          <cell r="N30">
            <v>13170</v>
          </cell>
        </row>
      </sheetData>
      <sheetData sheetId="3">
        <row r="8">
          <cell r="K8">
            <v>1715</v>
          </cell>
          <cell r="L8">
            <v>6664</v>
          </cell>
          <cell r="N8">
            <v>1923</v>
          </cell>
          <cell r="O8">
            <v>7235</v>
          </cell>
        </row>
        <row r="9">
          <cell r="K9">
            <v>4106</v>
          </cell>
          <cell r="L9">
            <v>14666</v>
          </cell>
          <cell r="N9">
            <v>4348</v>
          </cell>
          <cell r="O9">
            <v>14951</v>
          </cell>
        </row>
        <row r="10">
          <cell r="K10">
            <v>3832</v>
          </cell>
          <cell r="L10">
            <v>13795</v>
          </cell>
          <cell r="N10">
            <v>4443</v>
          </cell>
          <cell r="O10">
            <v>16446</v>
          </cell>
        </row>
        <row r="11">
          <cell r="K11">
            <v>5492</v>
          </cell>
          <cell r="L11">
            <v>23872</v>
          </cell>
          <cell r="N11">
            <v>6280</v>
          </cell>
          <cell r="O11">
            <v>27970</v>
          </cell>
        </row>
        <row r="12">
          <cell r="K12">
            <v>2891</v>
          </cell>
          <cell r="L12">
            <v>11609</v>
          </cell>
          <cell r="N12">
            <v>3341</v>
          </cell>
          <cell r="O12">
            <v>12756</v>
          </cell>
        </row>
        <row r="13">
          <cell r="K13">
            <v>1730</v>
          </cell>
          <cell r="L13">
            <v>6483</v>
          </cell>
          <cell r="N13">
            <v>2034</v>
          </cell>
          <cell r="O13">
            <v>7619</v>
          </cell>
        </row>
        <row r="14">
          <cell r="K14">
            <v>4630</v>
          </cell>
          <cell r="L14">
            <v>18459</v>
          </cell>
          <cell r="N14">
            <v>4776</v>
          </cell>
          <cell r="O14">
            <v>19598</v>
          </cell>
        </row>
        <row r="15">
          <cell r="K15">
            <v>3416</v>
          </cell>
          <cell r="L15">
            <v>11752</v>
          </cell>
          <cell r="N15">
            <v>3901</v>
          </cell>
          <cell r="O15">
            <v>12983</v>
          </cell>
        </row>
        <row r="16">
          <cell r="K16">
            <v>3166</v>
          </cell>
          <cell r="L16">
            <v>12786</v>
          </cell>
          <cell r="N16">
            <v>4371</v>
          </cell>
          <cell r="O16">
            <v>15866</v>
          </cell>
        </row>
        <row r="17">
          <cell r="K17">
            <v>3029</v>
          </cell>
          <cell r="L17">
            <v>8754</v>
          </cell>
          <cell r="N17">
            <v>3262</v>
          </cell>
          <cell r="O17">
            <v>9248</v>
          </cell>
        </row>
        <row r="18">
          <cell r="K18">
            <v>4867</v>
          </cell>
          <cell r="L18">
            <v>12152</v>
          </cell>
          <cell r="N18">
            <v>5103</v>
          </cell>
          <cell r="O18">
            <v>11740</v>
          </cell>
        </row>
        <row r="19">
          <cell r="K19">
            <v>1837</v>
          </cell>
          <cell r="L19">
            <v>9786</v>
          </cell>
          <cell r="N19">
            <v>2183</v>
          </cell>
          <cell r="O19">
            <v>10398</v>
          </cell>
        </row>
        <row r="20">
          <cell r="K20">
            <v>3723</v>
          </cell>
          <cell r="L20">
            <v>14827</v>
          </cell>
          <cell r="N20">
            <v>4404</v>
          </cell>
          <cell r="O20">
            <v>16366</v>
          </cell>
        </row>
        <row r="21">
          <cell r="K21">
            <v>3414</v>
          </cell>
          <cell r="L21">
            <v>11432</v>
          </cell>
          <cell r="N21">
            <v>3471</v>
          </cell>
          <cell r="O21">
            <v>11748</v>
          </cell>
        </row>
        <row r="22">
          <cell r="K22">
            <v>1986</v>
          </cell>
          <cell r="L22">
            <v>7156</v>
          </cell>
          <cell r="N22">
            <v>2206</v>
          </cell>
          <cell r="O22">
            <v>7122</v>
          </cell>
        </row>
        <row r="23">
          <cell r="K23">
            <v>5311</v>
          </cell>
          <cell r="L23">
            <v>23087</v>
          </cell>
          <cell r="N23">
            <v>7261</v>
          </cell>
          <cell r="O23">
            <v>23856</v>
          </cell>
        </row>
        <row r="24">
          <cell r="K24">
            <v>3912</v>
          </cell>
          <cell r="L24">
            <v>16972</v>
          </cell>
          <cell r="N24">
            <v>4106</v>
          </cell>
          <cell r="O24">
            <v>18728</v>
          </cell>
        </row>
        <row r="25">
          <cell r="K25">
            <v>3924</v>
          </cell>
          <cell r="L25">
            <v>15753</v>
          </cell>
          <cell r="N25">
            <v>4394</v>
          </cell>
          <cell r="O25">
            <v>16874</v>
          </cell>
        </row>
        <row r="26">
          <cell r="K26">
            <v>2305</v>
          </cell>
          <cell r="L26">
            <v>8847</v>
          </cell>
          <cell r="N26">
            <v>2178</v>
          </cell>
          <cell r="O26">
            <v>9441</v>
          </cell>
        </row>
        <row r="27">
          <cell r="K27">
            <v>1318</v>
          </cell>
          <cell r="L27">
            <v>5188</v>
          </cell>
          <cell r="N27">
            <v>1536</v>
          </cell>
          <cell r="O27">
            <v>6074</v>
          </cell>
        </row>
        <row r="28">
          <cell r="K28">
            <v>3763</v>
          </cell>
          <cell r="L28">
            <v>16726</v>
          </cell>
          <cell r="N28">
            <v>5714</v>
          </cell>
          <cell r="O28">
            <v>21241</v>
          </cell>
        </row>
        <row r="29">
          <cell r="K29">
            <v>3469</v>
          </cell>
          <cell r="L29">
            <v>13221</v>
          </cell>
          <cell r="N29">
            <v>3709</v>
          </cell>
          <cell r="O29">
            <v>13200</v>
          </cell>
        </row>
        <row r="30">
          <cell r="K30">
            <v>2518</v>
          </cell>
          <cell r="L30">
            <v>9084</v>
          </cell>
          <cell r="N30">
            <v>2905</v>
          </cell>
          <cell r="O30">
            <v>10554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sqref="A1:A2"/>
    </sheetView>
  </sheetViews>
  <sheetFormatPr defaultRowHeight="15" x14ac:dyDescent="0.25"/>
  <cols>
    <col min="1" max="1" width="12.28515625" bestFit="1" customWidth="1"/>
    <col min="3" max="3" width="10" bestFit="1" customWidth="1"/>
    <col min="5" max="5" width="12.42578125" bestFit="1" customWidth="1"/>
    <col min="7" max="7" width="12.42578125" bestFit="1" customWidth="1"/>
    <col min="9" max="9" width="12.42578125" bestFit="1" customWidth="1"/>
    <col min="11" max="11" width="12.42578125" bestFit="1" customWidth="1"/>
  </cols>
  <sheetData>
    <row r="1" spans="1:12" x14ac:dyDescent="0.25">
      <c r="A1" s="68" t="s">
        <v>124</v>
      </c>
      <c r="B1" s="35" t="s">
        <v>125</v>
      </c>
      <c r="C1" s="70" t="s">
        <v>126</v>
      </c>
      <c r="D1" s="71"/>
      <c r="E1" s="70" t="s">
        <v>127</v>
      </c>
      <c r="F1" s="71"/>
      <c r="G1" s="66" t="s">
        <v>128</v>
      </c>
      <c r="H1" s="66"/>
      <c r="I1" s="66" t="s">
        <v>129</v>
      </c>
      <c r="J1" s="66"/>
      <c r="K1" s="66" t="s">
        <v>130</v>
      </c>
      <c r="L1" s="67"/>
    </row>
    <row r="2" spans="1:12" ht="15.75" thickBot="1" x14ac:dyDescent="0.3">
      <c r="A2" s="69"/>
      <c r="B2" s="36"/>
      <c r="C2" s="37" t="s">
        <v>131</v>
      </c>
      <c r="D2" s="38" t="s">
        <v>7</v>
      </c>
      <c r="E2" s="36" t="s">
        <v>131</v>
      </c>
      <c r="F2" s="39" t="s">
        <v>7</v>
      </c>
      <c r="G2" s="37" t="s">
        <v>131</v>
      </c>
      <c r="H2" s="39" t="s">
        <v>7</v>
      </c>
      <c r="I2" s="37" t="s">
        <v>131</v>
      </c>
      <c r="J2" s="39" t="s">
        <v>7</v>
      </c>
      <c r="K2" s="37" t="s">
        <v>131</v>
      </c>
      <c r="L2" s="40" t="s">
        <v>7</v>
      </c>
    </row>
    <row r="3" spans="1:12" x14ac:dyDescent="0.25">
      <c r="A3" s="41" t="s">
        <v>132</v>
      </c>
      <c r="B3" s="42">
        <f>'Burkina Faso'!B44</f>
        <v>1737814</v>
      </c>
      <c r="C3" s="55">
        <f>'Burkina Faso'!E44</f>
        <v>1777849</v>
      </c>
      <c r="D3" s="47">
        <f>C3/B3</f>
        <v>1.0230375632835276</v>
      </c>
      <c r="E3" s="59">
        <f>'Burkina Faso'!L44</f>
        <v>1790949</v>
      </c>
      <c r="F3" s="47">
        <f>E3/B3</f>
        <v>1.0305757693285933</v>
      </c>
      <c r="G3" s="55">
        <f>'Burkina Faso'!S44</f>
        <v>1797025</v>
      </c>
      <c r="H3" s="47">
        <f>G3/B3</f>
        <v>1.0340721158881214</v>
      </c>
      <c r="I3" s="55">
        <f>'Burkina Faso'!E88</f>
        <v>1842303</v>
      </c>
      <c r="J3" s="47">
        <f>I3/B3</f>
        <v>1.0601266878964031</v>
      </c>
      <c r="K3" s="55">
        <f>(C3+E3+G3+I3)/4</f>
        <v>1802031.5</v>
      </c>
      <c r="L3" s="50">
        <f>K3/B3</f>
        <v>1.0369530340991613</v>
      </c>
    </row>
    <row r="4" spans="1:12" x14ac:dyDescent="0.25">
      <c r="A4" s="43" t="s">
        <v>133</v>
      </c>
      <c r="B4" s="44">
        <f>Chad!B19</f>
        <v>634405.89199999999</v>
      </c>
      <c r="C4" s="56">
        <f>Chad!E19</f>
        <v>663893</v>
      </c>
      <c r="D4" s="48">
        <f t="shared" ref="D4:D7" si="0">C4/B4</f>
        <v>1.0464798772707489</v>
      </c>
      <c r="E4" s="60">
        <f>Chad!L19</f>
        <v>668547</v>
      </c>
      <c r="F4" s="48">
        <f t="shared" ref="F4:F7" si="1">E4/B4</f>
        <v>1.0538158747113275</v>
      </c>
      <c r="G4" s="62">
        <v>718737</v>
      </c>
      <c r="H4" s="48">
        <f t="shared" ref="H4:H7" si="2">G4/B4</f>
        <v>1.1329292635258186</v>
      </c>
      <c r="I4" s="56">
        <f>Chad!E38</f>
        <v>699400</v>
      </c>
      <c r="J4" s="48">
        <f t="shared" ref="J4:J7" si="3">I4/B4</f>
        <v>1.1024487773830449</v>
      </c>
      <c r="K4" s="56">
        <f>(C4+E4+G4+I4)/4</f>
        <v>687644.25</v>
      </c>
      <c r="L4" s="51">
        <f t="shared" ref="L4:L7" si="4">K4/B4</f>
        <v>1.0839184482227351</v>
      </c>
    </row>
    <row r="5" spans="1:12" x14ac:dyDescent="0.25">
      <c r="A5" s="43" t="s">
        <v>134</v>
      </c>
      <c r="B5" s="44">
        <f>Zamfara!B19+Sokoto!B28+Katsina!B9+Jigawa!B8</f>
        <v>2107860.5282118553</v>
      </c>
      <c r="C5" s="56">
        <f>Zamfara!E19+Sokoto!E28+Katsina!E9+Jigawa!E8</f>
        <v>2056985</v>
      </c>
      <c r="D5" s="48">
        <f t="shared" si="0"/>
        <v>0.97586390203197448</v>
      </c>
      <c r="E5" s="60">
        <f>Zamfara!L19+Sokoto!L28+Katsina!E15+Jigawa!E12</f>
        <v>2108844</v>
      </c>
      <c r="F5" s="48">
        <f t="shared" si="1"/>
        <v>1.0004665734639373</v>
      </c>
      <c r="G5" s="56">
        <f>Zamfara!S19+Sokoto!S28+Katsina!E21+Jigawa!E16</f>
        <v>1957973</v>
      </c>
      <c r="H5" s="48">
        <f t="shared" si="2"/>
        <v>0.92889115470129879</v>
      </c>
      <c r="I5" s="56">
        <f>Zamfara!E38+Sokoto!E56+Katsina!E27+Jigawa!E20</f>
        <v>1803391</v>
      </c>
      <c r="J5" s="48">
        <f t="shared" si="3"/>
        <v>0.8555551830224063</v>
      </c>
      <c r="K5" s="56">
        <f>(C5+E5+G5+I5)/4</f>
        <v>1981798.25</v>
      </c>
      <c r="L5" s="51">
        <f t="shared" si="4"/>
        <v>0.94019420330490422</v>
      </c>
    </row>
    <row r="6" spans="1:12" x14ac:dyDescent="0.25">
      <c r="A6" s="53" t="s">
        <v>136</v>
      </c>
      <c r="B6" s="54">
        <v>43784</v>
      </c>
      <c r="C6" s="57">
        <f>GuineaBissau!E6</f>
        <v>38887</v>
      </c>
      <c r="D6" s="48">
        <f t="shared" si="0"/>
        <v>0.88815549059016996</v>
      </c>
      <c r="E6" s="61">
        <f>GuineaBissau!E8</f>
        <v>39327</v>
      </c>
      <c r="F6" s="48">
        <f t="shared" si="1"/>
        <v>0.89820482367988308</v>
      </c>
      <c r="G6" s="57">
        <f>GuineaBissau!E10</f>
        <v>38533</v>
      </c>
      <c r="H6" s="48">
        <f t="shared" si="2"/>
        <v>0.88007034533162798</v>
      </c>
      <c r="I6" s="57">
        <f>GuineaBissau!E12</f>
        <v>38666</v>
      </c>
      <c r="J6" s="48">
        <f t="shared" si="3"/>
        <v>0.88310798465192764</v>
      </c>
      <c r="K6" s="56">
        <f>(C6+E6+G6+I6)/4</f>
        <v>38853.25</v>
      </c>
      <c r="L6" s="51">
        <f t="shared" si="4"/>
        <v>0.88738466106340219</v>
      </c>
    </row>
    <row r="7" spans="1:12" ht="15.75" thickBot="1" x14ac:dyDescent="0.3">
      <c r="A7" s="45" t="s">
        <v>95</v>
      </c>
      <c r="B7" s="46">
        <f>SUM(B3:B6)</f>
        <v>4523864.4202118553</v>
      </c>
      <c r="C7" s="58">
        <f>SUM(C3:C6)</f>
        <v>4537614</v>
      </c>
      <c r="D7" s="49">
        <f t="shared" si="0"/>
        <v>1.0030393439128533</v>
      </c>
      <c r="E7" s="58">
        <f>SUM(E3:E6)</f>
        <v>4607667</v>
      </c>
      <c r="F7" s="49">
        <f t="shared" si="1"/>
        <v>1.0185245559998946</v>
      </c>
      <c r="G7" s="58">
        <f>SUM(G3:G6)</f>
        <v>4512268</v>
      </c>
      <c r="H7" s="49">
        <f t="shared" si="2"/>
        <v>0.99743661190197375</v>
      </c>
      <c r="I7" s="58">
        <f>SUM(I3:I6)</f>
        <v>4383760</v>
      </c>
      <c r="J7" s="49">
        <f t="shared" si="3"/>
        <v>0.96902992503800678</v>
      </c>
      <c r="K7" s="58">
        <f>SUM(K3:K6)</f>
        <v>4510327.25</v>
      </c>
      <c r="L7" s="52">
        <f t="shared" si="4"/>
        <v>0.9970076092131821</v>
      </c>
    </row>
    <row r="8" spans="1:12" x14ac:dyDescent="0.25">
      <c r="G8" s="63"/>
    </row>
  </sheetData>
  <mergeCells count="6">
    <mergeCell ref="K1:L1"/>
    <mergeCell ref="A1:A2"/>
    <mergeCell ref="C1:D1"/>
    <mergeCell ref="E1:F1"/>
    <mergeCell ref="G1:H1"/>
    <mergeCell ref="I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F1"/>
    </sheetView>
  </sheetViews>
  <sheetFormatPr defaultRowHeight="12.75" x14ac:dyDescent="0.2"/>
  <cols>
    <col min="1" max="1" width="12.5703125" style="1" bestFit="1" customWidth="1"/>
    <col min="2" max="6" width="9.42578125" style="1" customWidth="1"/>
    <col min="7" max="7" width="9.140625" style="1"/>
    <col min="8" max="8" width="12.5703125" style="1" bestFit="1" customWidth="1"/>
    <col min="9" max="14" width="9.140625" style="1"/>
    <col min="15" max="15" width="12.5703125" style="1" bestFit="1" customWidth="1"/>
    <col min="16" max="16384" width="9.140625" style="1"/>
  </cols>
  <sheetData>
    <row r="1" spans="1:20" x14ac:dyDescent="0.2">
      <c r="A1" s="72" t="s">
        <v>0</v>
      </c>
      <c r="B1" s="72"/>
      <c r="C1" s="72"/>
      <c r="D1" s="72"/>
      <c r="E1" s="72"/>
      <c r="F1" s="72"/>
    </row>
    <row r="2" spans="1:20" x14ac:dyDescent="0.2">
      <c r="A2" s="72" t="s">
        <v>1</v>
      </c>
      <c r="B2" s="2" t="s">
        <v>2</v>
      </c>
      <c r="C2" s="73" t="s">
        <v>3</v>
      </c>
      <c r="D2" s="73"/>
      <c r="E2" s="73"/>
      <c r="F2" s="73"/>
      <c r="H2" s="72" t="s">
        <v>1</v>
      </c>
      <c r="I2" s="2" t="s">
        <v>2</v>
      </c>
      <c r="J2" s="73" t="s">
        <v>3</v>
      </c>
      <c r="K2" s="73"/>
      <c r="L2" s="73"/>
      <c r="M2" s="73"/>
      <c r="O2" s="72" t="s">
        <v>1</v>
      </c>
      <c r="P2" s="2" t="s">
        <v>2</v>
      </c>
      <c r="Q2" s="73" t="s">
        <v>3</v>
      </c>
      <c r="R2" s="73"/>
      <c r="S2" s="73"/>
      <c r="T2" s="73"/>
    </row>
    <row r="3" spans="1:20" x14ac:dyDescent="0.2">
      <c r="A3" s="72"/>
      <c r="B3" s="3" t="s">
        <v>4</v>
      </c>
      <c r="C3" s="3" t="s">
        <v>5</v>
      </c>
      <c r="D3" s="3" t="s">
        <v>5</v>
      </c>
      <c r="E3" s="73" t="s">
        <v>6</v>
      </c>
      <c r="F3" s="73" t="s">
        <v>7</v>
      </c>
      <c r="H3" s="72"/>
      <c r="I3" s="3" t="s">
        <v>4</v>
      </c>
      <c r="J3" s="3" t="s">
        <v>5</v>
      </c>
      <c r="K3" s="3" t="s">
        <v>5</v>
      </c>
      <c r="L3" s="73" t="s">
        <v>6</v>
      </c>
      <c r="M3" s="73" t="s">
        <v>7</v>
      </c>
      <c r="O3" s="72"/>
      <c r="P3" s="3" t="s">
        <v>4</v>
      </c>
      <c r="Q3" s="3" t="s">
        <v>5</v>
      </c>
      <c r="R3" s="3" t="s">
        <v>5</v>
      </c>
      <c r="S3" s="73" t="s">
        <v>6</v>
      </c>
      <c r="T3" s="73" t="s">
        <v>7</v>
      </c>
    </row>
    <row r="4" spans="1:20" x14ac:dyDescent="0.2">
      <c r="A4" s="72"/>
      <c r="B4" s="3" t="s">
        <v>8</v>
      </c>
      <c r="C4" s="3" t="s">
        <v>9</v>
      </c>
      <c r="D4" s="3" t="s">
        <v>10</v>
      </c>
      <c r="E4" s="73"/>
      <c r="F4" s="73"/>
      <c r="H4" s="72"/>
      <c r="I4" s="3" t="s">
        <v>8</v>
      </c>
      <c r="J4" s="3" t="s">
        <v>9</v>
      </c>
      <c r="K4" s="3" t="s">
        <v>10</v>
      </c>
      <c r="L4" s="73"/>
      <c r="M4" s="73"/>
      <c r="O4" s="72"/>
      <c r="P4" s="3" t="s">
        <v>8</v>
      </c>
      <c r="Q4" s="3" t="s">
        <v>9</v>
      </c>
      <c r="R4" s="3" t="s">
        <v>10</v>
      </c>
      <c r="S4" s="73"/>
      <c r="T4" s="73"/>
    </row>
    <row r="5" spans="1:20" x14ac:dyDescent="0.2">
      <c r="A5" s="4" t="s">
        <v>11</v>
      </c>
      <c r="B5" s="5">
        <v>37023</v>
      </c>
      <c r="C5" s="6">
        <v>8474</v>
      </c>
      <c r="D5" s="6">
        <v>32298</v>
      </c>
      <c r="E5" s="6">
        <f>C5+D5</f>
        <v>40772</v>
      </c>
      <c r="F5" s="7">
        <f>E5/B5</f>
        <v>1.1012613780622855</v>
      </c>
      <c r="H5" s="4" t="s">
        <v>11</v>
      </c>
      <c r="I5" s="5">
        <v>37023</v>
      </c>
      <c r="J5" s="6">
        <v>4982</v>
      </c>
      <c r="K5" s="6">
        <v>33113</v>
      </c>
      <c r="L5" s="6">
        <f>J5+K5</f>
        <v>38095</v>
      </c>
      <c r="M5" s="7">
        <f>L5/I5</f>
        <v>1.0289549739351214</v>
      </c>
      <c r="O5" s="4" t="s">
        <v>11</v>
      </c>
      <c r="P5" s="5">
        <v>37023</v>
      </c>
      <c r="Q5" s="6">
        <v>6718</v>
      </c>
      <c r="R5" s="6">
        <v>29739</v>
      </c>
      <c r="S5" s="6">
        <f t="shared" ref="S5:S18" si="0">Q5+R5</f>
        <v>36457</v>
      </c>
      <c r="T5" s="7">
        <f>S5/P5</f>
        <v>0.98471220592604602</v>
      </c>
    </row>
    <row r="6" spans="1:20" x14ac:dyDescent="0.2">
      <c r="A6" s="4" t="s">
        <v>12</v>
      </c>
      <c r="B6" s="5">
        <v>48634</v>
      </c>
      <c r="C6" s="6">
        <v>7079</v>
      </c>
      <c r="D6" s="6">
        <v>28618</v>
      </c>
      <c r="E6" s="6">
        <f t="shared" ref="E6:E18" si="1">C6+D6</f>
        <v>35697</v>
      </c>
      <c r="F6" s="7">
        <f t="shared" ref="F6:F18" si="2">E6/B6</f>
        <v>0.73399268001809437</v>
      </c>
      <c r="H6" s="4" t="s">
        <v>12</v>
      </c>
      <c r="I6" s="5">
        <v>48634</v>
      </c>
      <c r="J6" s="6">
        <v>6250</v>
      </c>
      <c r="K6" s="6">
        <v>40840</v>
      </c>
      <c r="L6" s="6">
        <f t="shared" ref="L6:L18" si="3">J6+K6</f>
        <v>47090</v>
      </c>
      <c r="M6" s="7">
        <f t="shared" ref="M6:M18" si="4">L6/I6</f>
        <v>0.9682526627462269</v>
      </c>
      <c r="O6" s="4" t="s">
        <v>12</v>
      </c>
      <c r="P6" s="5">
        <v>48634</v>
      </c>
      <c r="Q6" s="6">
        <v>7882</v>
      </c>
      <c r="R6" s="6">
        <v>36953</v>
      </c>
      <c r="S6" s="6">
        <f t="shared" si="0"/>
        <v>44835</v>
      </c>
      <c r="T6" s="7">
        <f t="shared" ref="T6:T18" si="5">S6/P6</f>
        <v>0.92188592342805442</v>
      </c>
    </row>
    <row r="7" spans="1:20" x14ac:dyDescent="0.2">
      <c r="A7" s="4" t="s">
        <v>13</v>
      </c>
      <c r="B7" s="5">
        <v>46478</v>
      </c>
      <c r="C7" s="6">
        <v>7615</v>
      </c>
      <c r="D7" s="6">
        <v>31011</v>
      </c>
      <c r="E7" s="6">
        <f t="shared" si="1"/>
        <v>38626</v>
      </c>
      <c r="F7" s="7">
        <f t="shared" si="2"/>
        <v>0.83105985627608758</v>
      </c>
      <c r="H7" s="4" t="s">
        <v>13</v>
      </c>
      <c r="I7" s="5">
        <v>46478</v>
      </c>
      <c r="J7" s="6">
        <v>5854</v>
      </c>
      <c r="K7" s="6">
        <v>41263</v>
      </c>
      <c r="L7" s="6">
        <f t="shared" si="3"/>
        <v>47117</v>
      </c>
      <c r="M7" s="7">
        <f t="shared" si="4"/>
        <v>1.0137484401222083</v>
      </c>
      <c r="O7" s="4" t="s">
        <v>13</v>
      </c>
      <c r="P7" s="5">
        <v>46478</v>
      </c>
      <c r="Q7" s="6">
        <v>7576</v>
      </c>
      <c r="R7" s="6">
        <v>32807</v>
      </c>
      <c r="S7" s="6">
        <f t="shared" si="0"/>
        <v>40383</v>
      </c>
      <c r="T7" s="7">
        <f t="shared" si="5"/>
        <v>0.86886268772322384</v>
      </c>
    </row>
    <row r="8" spans="1:20" x14ac:dyDescent="0.2">
      <c r="A8" s="4" t="s">
        <v>14</v>
      </c>
      <c r="B8" s="5">
        <v>55069</v>
      </c>
      <c r="C8" s="6">
        <v>12912</v>
      </c>
      <c r="D8" s="6">
        <v>50765</v>
      </c>
      <c r="E8" s="6">
        <f t="shared" si="1"/>
        <v>63677</v>
      </c>
      <c r="F8" s="7">
        <f t="shared" si="2"/>
        <v>1.1563129891590549</v>
      </c>
      <c r="H8" s="4" t="s">
        <v>14</v>
      </c>
      <c r="I8" s="5">
        <v>55069</v>
      </c>
      <c r="J8" s="6">
        <v>9656</v>
      </c>
      <c r="K8" s="6">
        <v>43317</v>
      </c>
      <c r="L8" s="6">
        <f t="shared" si="3"/>
        <v>52973</v>
      </c>
      <c r="M8" s="7">
        <f t="shared" si="4"/>
        <v>0.96193865877353868</v>
      </c>
      <c r="O8" s="4" t="s">
        <v>14</v>
      </c>
      <c r="P8" s="5">
        <v>55069</v>
      </c>
      <c r="Q8" s="6">
        <v>11608</v>
      </c>
      <c r="R8" s="6">
        <v>43037</v>
      </c>
      <c r="S8" s="6">
        <f t="shared" si="0"/>
        <v>54645</v>
      </c>
      <c r="T8" s="7">
        <f t="shared" si="5"/>
        <v>0.99230056837785319</v>
      </c>
    </row>
    <row r="9" spans="1:20" x14ac:dyDescent="0.2">
      <c r="A9" s="4" t="s">
        <v>15</v>
      </c>
      <c r="B9" s="5">
        <v>67112</v>
      </c>
      <c r="C9" s="6">
        <v>16198</v>
      </c>
      <c r="D9" s="6">
        <v>60650</v>
      </c>
      <c r="E9" s="6">
        <f t="shared" si="1"/>
        <v>76848</v>
      </c>
      <c r="F9" s="7">
        <f t="shared" si="2"/>
        <v>1.1450709262128977</v>
      </c>
      <c r="H9" s="4" t="s">
        <v>15</v>
      </c>
      <c r="I9" s="5">
        <v>67112</v>
      </c>
      <c r="J9" s="6">
        <v>8996</v>
      </c>
      <c r="K9" s="6">
        <v>61983</v>
      </c>
      <c r="L9" s="6">
        <f t="shared" si="3"/>
        <v>70979</v>
      </c>
      <c r="M9" s="7">
        <f t="shared" si="4"/>
        <v>1.0576200977470498</v>
      </c>
      <c r="O9" s="4" t="s">
        <v>15</v>
      </c>
      <c r="P9" s="5">
        <v>67112</v>
      </c>
      <c r="Q9" s="6">
        <v>11222</v>
      </c>
      <c r="R9" s="6">
        <v>48848</v>
      </c>
      <c r="S9" s="6">
        <f t="shared" si="0"/>
        <v>60070</v>
      </c>
      <c r="T9" s="7">
        <f t="shared" si="5"/>
        <v>0.89507092621289785</v>
      </c>
    </row>
    <row r="10" spans="1:20" x14ac:dyDescent="0.2">
      <c r="A10" s="4" t="s">
        <v>16</v>
      </c>
      <c r="B10" s="5">
        <v>53223</v>
      </c>
      <c r="C10" s="6">
        <v>11496</v>
      </c>
      <c r="D10" s="6">
        <v>48381</v>
      </c>
      <c r="E10" s="6">
        <f t="shared" si="1"/>
        <v>59877</v>
      </c>
      <c r="F10" s="7">
        <f t="shared" si="2"/>
        <v>1.125021137478158</v>
      </c>
      <c r="H10" s="4" t="s">
        <v>16</v>
      </c>
      <c r="I10" s="5">
        <v>53223</v>
      </c>
      <c r="J10" s="6">
        <v>6651</v>
      </c>
      <c r="K10" s="6">
        <v>50214</v>
      </c>
      <c r="L10" s="6">
        <f t="shared" si="3"/>
        <v>56865</v>
      </c>
      <c r="M10" s="7">
        <f t="shared" si="4"/>
        <v>1.068429062623302</v>
      </c>
      <c r="O10" s="4" t="s">
        <v>16</v>
      </c>
      <c r="P10" s="5">
        <v>53223</v>
      </c>
      <c r="Q10" s="6">
        <v>9005</v>
      </c>
      <c r="R10" s="6">
        <v>40160</v>
      </c>
      <c r="S10" s="6">
        <f t="shared" si="0"/>
        <v>49165</v>
      </c>
      <c r="T10" s="7">
        <f t="shared" si="5"/>
        <v>0.92375476767562892</v>
      </c>
    </row>
    <row r="11" spans="1:20" x14ac:dyDescent="0.2">
      <c r="A11" s="4" t="s">
        <v>17</v>
      </c>
      <c r="B11" s="5">
        <v>99702</v>
      </c>
      <c r="C11" s="6">
        <v>22119</v>
      </c>
      <c r="D11" s="6">
        <v>77129</v>
      </c>
      <c r="E11" s="6">
        <f t="shared" si="1"/>
        <v>99248</v>
      </c>
      <c r="F11" s="7">
        <f t="shared" si="2"/>
        <v>0.99544643036248015</v>
      </c>
      <c r="H11" s="4" t="s">
        <v>17</v>
      </c>
      <c r="I11" s="5">
        <v>99702</v>
      </c>
      <c r="J11" s="6">
        <v>13319</v>
      </c>
      <c r="K11" s="6">
        <v>71803</v>
      </c>
      <c r="L11" s="6">
        <f t="shared" si="3"/>
        <v>85122</v>
      </c>
      <c r="M11" s="7">
        <f t="shared" si="4"/>
        <v>0.85376421736775587</v>
      </c>
      <c r="O11" s="4" t="s">
        <v>17</v>
      </c>
      <c r="P11" s="5">
        <v>99702</v>
      </c>
      <c r="Q11" s="6">
        <v>15972</v>
      </c>
      <c r="R11" s="6">
        <v>60881</v>
      </c>
      <c r="S11" s="6">
        <f t="shared" si="0"/>
        <v>76853</v>
      </c>
      <c r="T11" s="7">
        <f t="shared" si="5"/>
        <v>0.77082706465266493</v>
      </c>
    </row>
    <row r="12" spans="1:20" x14ac:dyDescent="0.2">
      <c r="A12" s="4" t="s">
        <v>18</v>
      </c>
      <c r="B12" s="5">
        <v>73214</v>
      </c>
      <c r="C12" s="6">
        <v>13606</v>
      </c>
      <c r="D12" s="6">
        <v>46321</v>
      </c>
      <c r="E12" s="6">
        <f t="shared" si="1"/>
        <v>59927</v>
      </c>
      <c r="F12" s="7">
        <f t="shared" si="2"/>
        <v>0.8185183161690387</v>
      </c>
      <c r="H12" s="4" t="s">
        <v>18</v>
      </c>
      <c r="I12" s="5">
        <v>73214</v>
      </c>
      <c r="J12" s="6">
        <v>9709</v>
      </c>
      <c r="K12" s="6">
        <v>62198</v>
      </c>
      <c r="L12" s="6">
        <f t="shared" si="3"/>
        <v>71907</v>
      </c>
      <c r="M12" s="7">
        <f t="shared" si="4"/>
        <v>0.98214822301745563</v>
      </c>
      <c r="O12" s="4" t="s">
        <v>18</v>
      </c>
      <c r="P12" s="5">
        <v>73214</v>
      </c>
      <c r="Q12" s="6">
        <v>12315</v>
      </c>
      <c r="R12" s="6">
        <v>55320</v>
      </c>
      <c r="S12" s="6">
        <f t="shared" si="0"/>
        <v>67635</v>
      </c>
      <c r="T12" s="7">
        <f t="shared" si="5"/>
        <v>0.92379872701942256</v>
      </c>
    </row>
    <row r="13" spans="1:20" x14ac:dyDescent="0.2">
      <c r="A13" s="4" t="s">
        <v>19</v>
      </c>
      <c r="B13" s="5">
        <v>54866</v>
      </c>
      <c r="C13" s="6">
        <v>11699</v>
      </c>
      <c r="D13" s="6">
        <v>49129</v>
      </c>
      <c r="E13" s="6">
        <f t="shared" si="1"/>
        <v>60828</v>
      </c>
      <c r="F13" s="7">
        <f t="shared" si="2"/>
        <v>1.1086647468377502</v>
      </c>
      <c r="H13" s="4" t="s">
        <v>19</v>
      </c>
      <c r="I13" s="5">
        <v>54866</v>
      </c>
      <c r="J13" s="6">
        <v>8386</v>
      </c>
      <c r="K13" s="6">
        <v>50297</v>
      </c>
      <c r="L13" s="6">
        <f t="shared" si="3"/>
        <v>58683</v>
      </c>
      <c r="M13" s="7">
        <f t="shared" si="4"/>
        <v>1.0695694965916962</v>
      </c>
      <c r="O13" s="4" t="s">
        <v>19</v>
      </c>
      <c r="P13" s="5">
        <v>54866</v>
      </c>
      <c r="Q13" s="6">
        <v>9547</v>
      </c>
      <c r="R13" s="6">
        <v>41499</v>
      </c>
      <c r="S13" s="6">
        <f t="shared" si="0"/>
        <v>51046</v>
      </c>
      <c r="T13" s="7">
        <f t="shared" si="5"/>
        <v>0.93037582473663105</v>
      </c>
    </row>
    <row r="14" spans="1:20" x14ac:dyDescent="0.2">
      <c r="A14" s="4" t="s">
        <v>20</v>
      </c>
      <c r="B14" s="5">
        <v>75955</v>
      </c>
      <c r="C14" s="6">
        <v>17077</v>
      </c>
      <c r="D14" s="6">
        <v>64823</v>
      </c>
      <c r="E14" s="6">
        <f t="shared" si="1"/>
        <v>81900</v>
      </c>
      <c r="F14" s="7">
        <f t="shared" si="2"/>
        <v>1.0782700283062339</v>
      </c>
      <c r="H14" s="4" t="s">
        <v>20</v>
      </c>
      <c r="I14" s="5">
        <v>75955</v>
      </c>
      <c r="J14" s="6">
        <v>9203</v>
      </c>
      <c r="K14" s="6">
        <v>66976</v>
      </c>
      <c r="L14" s="6">
        <f t="shared" si="3"/>
        <v>76179</v>
      </c>
      <c r="M14" s="7">
        <f t="shared" si="4"/>
        <v>1.0029491146073333</v>
      </c>
      <c r="O14" s="4" t="s">
        <v>20</v>
      </c>
      <c r="P14" s="5">
        <v>75955</v>
      </c>
      <c r="Q14" s="6">
        <v>12420</v>
      </c>
      <c r="R14" s="6">
        <v>55507</v>
      </c>
      <c r="S14" s="6">
        <f t="shared" si="0"/>
        <v>67927</v>
      </c>
      <c r="T14" s="7">
        <f t="shared" si="5"/>
        <v>0.89430583898360871</v>
      </c>
    </row>
    <row r="15" spans="1:20" x14ac:dyDescent="0.2">
      <c r="A15" s="4" t="s">
        <v>21</v>
      </c>
      <c r="B15" s="5">
        <v>35297</v>
      </c>
      <c r="C15" s="6">
        <v>7032</v>
      </c>
      <c r="D15" s="6">
        <v>23411</v>
      </c>
      <c r="E15" s="6">
        <f t="shared" si="1"/>
        <v>30443</v>
      </c>
      <c r="F15" s="7">
        <f t="shared" si="2"/>
        <v>0.8624812306994929</v>
      </c>
      <c r="H15" s="4" t="s">
        <v>21</v>
      </c>
      <c r="I15" s="5">
        <v>35297</v>
      </c>
      <c r="J15" s="6">
        <v>4714</v>
      </c>
      <c r="K15" s="6">
        <v>31175</v>
      </c>
      <c r="L15" s="6">
        <f t="shared" si="3"/>
        <v>35889</v>
      </c>
      <c r="M15" s="7">
        <f t="shared" si="4"/>
        <v>1.0167719636229708</v>
      </c>
      <c r="O15" s="4" t="s">
        <v>21</v>
      </c>
      <c r="P15" s="5">
        <v>35297</v>
      </c>
      <c r="Q15" s="6">
        <v>5996</v>
      </c>
      <c r="R15" s="6">
        <v>26508</v>
      </c>
      <c r="S15" s="6">
        <f t="shared" si="0"/>
        <v>32504</v>
      </c>
      <c r="T15" s="7">
        <f t="shared" si="5"/>
        <v>0.92087146216392324</v>
      </c>
    </row>
    <row r="16" spans="1:20" x14ac:dyDescent="0.2">
      <c r="A16" s="4" t="s">
        <v>22</v>
      </c>
      <c r="B16" s="5">
        <v>55991</v>
      </c>
      <c r="C16" s="6">
        <v>11781</v>
      </c>
      <c r="D16" s="6">
        <v>53073</v>
      </c>
      <c r="E16" s="6">
        <f t="shared" si="1"/>
        <v>64854</v>
      </c>
      <c r="F16" s="7">
        <f t="shared" si="2"/>
        <v>1.1582932971370399</v>
      </c>
      <c r="H16" s="4" t="s">
        <v>22</v>
      </c>
      <c r="I16" s="5">
        <v>55991</v>
      </c>
      <c r="J16" s="6">
        <v>8241</v>
      </c>
      <c r="K16" s="6">
        <v>52754</v>
      </c>
      <c r="L16" s="6">
        <f t="shared" si="3"/>
        <v>60995</v>
      </c>
      <c r="M16" s="7">
        <f t="shared" si="4"/>
        <v>1.0893715061349145</v>
      </c>
      <c r="O16" s="4" t="s">
        <v>22</v>
      </c>
      <c r="P16" s="5">
        <v>55991</v>
      </c>
      <c r="Q16" s="6">
        <v>9547</v>
      </c>
      <c r="R16" s="6">
        <v>41499</v>
      </c>
      <c r="S16" s="6">
        <f t="shared" si="0"/>
        <v>51046</v>
      </c>
      <c r="T16" s="7">
        <f t="shared" si="5"/>
        <v>0.91168223464485365</v>
      </c>
    </row>
    <row r="17" spans="1:20" x14ac:dyDescent="0.2">
      <c r="A17" s="4" t="s">
        <v>23</v>
      </c>
      <c r="B17" s="5">
        <v>69218</v>
      </c>
      <c r="C17" s="6">
        <v>16133</v>
      </c>
      <c r="D17" s="6">
        <v>62939</v>
      </c>
      <c r="E17" s="6">
        <f t="shared" si="1"/>
        <v>79072</v>
      </c>
      <c r="F17" s="7">
        <f t="shared" si="2"/>
        <v>1.1423618134011384</v>
      </c>
      <c r="H17" s="4" t="s">
        <v>23</v>
      </c>
      <c r="I17" s="5">
        <v>69218</v>
      </c>
      <c r="J17" s="6">
        <v>9306</v>
      </c>
      <c r="K17" s="6">
        <v>61809</v>
      </c>
      <c r="L17" s="6">
        <f t="shared" si="3"/>
        <v>71115</v>
      </c>
      <c r="M17" s="7">
        <f t="shared" si="4"/>
        <v>1.0274061660261782</v>
      </c>
      <c r="O17" s="4" t="s">
        <v>23</v>
      </c>
      <c r="P17" s="5">
        <v>69218</v>
      </c>
      <c r="Q17" s="6">
        <v>11692</v>
      </c>
      <c r="R17" s="6">
        <v>51234</v>
      </c>
      <c r="S17" s="6">
        <f t="shared" si="0"/>
        <v>62926</v>
      </c>
      <c r="T17" s="7">
        <f t="shared" si="5"/>
        <v>0.90909878933225463</v>
      </c>
    </row>
    <row r="18" spans="1:20" x14ac:dyDescent="0.2">
      <c r="A18" s="4" t="s">
        <v>24</v>
      </c>
      <c r="B18" s="5">
        <v>76055</v>
      </c>
      <c r="C18" s="6">
        <v>15222</v>
      </c>
      <c r="D18" s="6">
        <v>63546</v>
      </c>
      <c r="E18" s="6">
        <f t="shared" si="1"/>
        <v>78768</v>
      </c>
      <c r="F18" s="7">
        <f t="shared" si="2"/>
        <v>1.0356715534810335</v>
      </c>
      <c r="H18" s="4" t="s">
        <v>24</v>
      </c>
      <c r="I18" s="5">
        <v>76055</v>
      </c>
      <c r="J18" s="6">
        <v>9790</v>
      </c>
      <c r="K18" s="6">
        <v>66444</v>
      </c>
      <c r="L18" s="6">
        <f t="shared" si="3"/>
        <v>76234</v>
      </c>
      <c r="M18" s="7">
        <f t="shared" si="4"/>
        <v>1.0023535599237394</v>
      </c>
      <c r="O18" s="4" t="s">
        <v>24</v>
      </c>
      <c r="P18" s="5">
        <v>76055</v>
      </c>
      <c r="Q18" s="6">
        <v>12556</v>
      </c>
      <c r="R18" s="6">
        <v>56633</v>
      </c>
      <c r="S18" s="6">
        <f t="shared" si="0"/>
        <v>69189</v>
      </c>
      <c r="T18" s="7">
        <f t="shared" si="5"/>
        <v>0.90972322661232008</v>
      </c>
    </row>
    <row r="19" spans="1:20" s="11" customFormat="1" x14ac:dyDescent="0.2">
      <c r="A19" s="8" t="s">
        <v>25</v>
      </c>
      <c r="B19" s="9">
        <f>SUM(B5:B18)</f>
        <v>847837</v>
      </c>
      <c r="C19" s="9">
        <f>SUM(C5:C18)</f>
        <v>178443</v>
      </c>
      <c r="D19" s="9">
        <f t="shared" ref="D19:E19" si="6">SUM(D5:D18)</f>
        <v>692094</v>
      </c>
      <c r="E19" s="9">
        <f t="shared" si="6"/>
        <v>870537</v>
      </c>
      <c r="F19" s="10">
        <f>E19/B19</f>
        <v>1.0267740143447384</v>
      </c>
      <c r="H19" s="8" t="s">
        <v>26</v>
      </c>
      <c r="I19" s="9">
        <f>SUM(I5:I18)</f>
        <v>847837</v>
      </c>
      <c r="J19" s="12">
        <f>SUM(J5:J18)</f>
        <v>115057</v>
      </c>
      <c r="K19" s="12">
        <f t="shared" ref="K19:L19" si="7">SUM(K5:K18)</f>
        <v>734186</v>
      </c>
      <c r="L19" s="12">
        <f t="shared" si="7"/>
        <v>849243</v>
      </c>
      <c r="M19" s="10">
        <f>L19/I19</f>
        <v>1.0016583376285773</v>
      </c>
      <c r="O19" s="8" t="s">
        <v>27</v>
      </c>
      <c r="P19" s="9">
        <f>SUM(P5:P18)</f>
        <v>847837</v>
      </c>
      <c r="Q19" s="9">
        <f>SUM(Q5:Q18)</f>
        <v>144056</v>
      </c>
      <c r="R19" s="9">
        <f>SUM(R5:R18)</f>
        <v>620625</v>
      </c>
      <c r="S19" s="9">
        <f>SUM(S5:S18)</f>
        <v>764681</v>
      </c>
      <c r="T19" s="10">
        <f>S19/P19</f>
        <v>0.90191982657043746</v>
      </c>
    </row>
    <row r="21" spans="1:20" x14ac:dyDescent="0.2">
      <c r="A21" s="72" t="s">
        <v>1</v>
      </c>
      <c r="B21" s="2" t="s">
        <v>2</v>
      </c>
      <c r="C21" s="73" t="s">
        <v>3</v>
      </c>
      <c r="D21" s="73"/>
      <c r="E21" s="73"/>
      <c r="F21" s="73"/>
    </row>
    <row r="22" spans="1:20" x14ac:dyDescent="0.2">
      <c r="A22" s="72"/>
      <c r="B22" s="3" t="s">
        <v>4</v>
      </c>
      <c r="C22" s="3" t="s">
        <v>5</v>
      </c>
      <c r="D22" s="3" t="s">
        <v>5</v>
      </c>
      <c r="E22" s="73" t="s">
        <v>6</v>
      </c>
      <c r="F22" s="73" t="s">
        <v>7</v>
      </c>
      <c r="R22" s="1" t="s">
        <v>28</v>
      </c>
    </row>
    <row r="23" spans="1:20" x14ac:dyDescent="0.2">
      <c r="A23" s="72"/>
      <c r="B23" s="3" t="s">
        <v>8</v>
      </c>
      <c r="C23" s="3" t="s">
        <v>9</v>
      </c>
      <c r="D23" s="3" t="s">
        <v>10</v>
      </c>
      <c r="E23" s="73"/>
      <c r="F23" s="73"/>
    </row>
    <row r="24" spans="1:20" x14ac:dyDescent="0.2">
      <c r="A24" s="4" t="s">
        <v>11</v>
      </c>
      <c r="B24" s="5">
        <v>37023</v>
      </c>
      <c r="C24" s="6">
        <v>7756</v>
      </c>
      <c r="D24" s="6">
        <v>29322</v>
      </c>
      <c r="E24" s="6">
        <f t="shared" ref="E24:E37" si="8">C24+D24</f>
        <v>37078</v>
      </c>
      <c r="F24" s="7">
        <f>E24/B24</f>
        <v>1.0014855630283876</v>
      </c>
    </row>
    <row r="25" spans="1:20" x14ac:dyDescent="0.2">
      <c r="A25" s="4" t="s">
        <v>12</v>
      </c>
      <c r="B25" s="5">
        <v>48634</v>
      </c>
      <c r="C25" s="6">
        <v>8223</v>
      </c>
      <c r="D25" s="6">
        <v>36193</v>
      </c>
      <c r="E25" s="6">
        <f t="shared" si="8"/>
        <v>44416</v>
      </c>
      <c r="F25" s="7">
        <f t="shared" ref="F25:F37" si="9">E25/B25</f>
        <v>0.91327055146605252</v>
      </c>
    </row>
    <row r="26" spans="1:20" x14ac:dyDescent="0.2">
      <c r="A26" s="4" t="s">
        <v>13</v>
      </c>
      <c r="B26" s="5">
        <v>46478</v>
      </c>
      <c r="C26" s="6">
        <v>7937</v>
      </c>
      <c r="D26" s="6">
        <v>33945</v>
      </c>
      <c r="E26" s="6">
        <f t="shared" si="8"/>
        <v>41882</v>
      </c>
      <c r="F26" s="7">
        <f t="shared" si="9"/>
        <v>0.90111450578768448</v>
      </c>
    </row>
    <row r="27" spans="1:20" x14ac:dyDescent="0.2">
      <c r="A27" s="4" t="s">
        <v>14</v>
      </c>
      <c r="B27" s="5">
        <v>55069</v>
      </c>
      <c r="C27" s="6">
        <v>11022</v>
      </c>
      <c r="D27" s="6">
        <v>40693</v>
      </c>
      <c r="E27" s="6">
        <f t="shared" si="8"/>
        <v>51715</v>
      </c>
      <c r="F27" s="7">
        <f t="shared" si="9"/>
        <v>0.93909459042292398</v>
      </c>
    </row>
    <row r="28" spans="1:20" x14ac:dyDescent="0.2">
      <c r="A28" s="4" t="s">
        <v>15</v>
      </c>
      <c r="B28" s="5">
        <v>67112</v>
      </c>
      <c r="C28" s="6">
        <v>11164</v>
      </c>
      <c r="D28" s="6">
        <v>49443</v>
      </c>
      <c r="E28" s="6">
        <f t="shared" si="8"/>
        <v>60607</v>
      </c>
      <c r="F28" s="7">
        <f t="shared" si="9"/>
        <v>0.90307247586124684</v>
      </c>
    </row>
    <row r="29" spans="1:20" x14ac:dyDescent="0.2">
      <c r="A29" s="4" t="s">
        <v>16</v>
      </c>
      <c r="B29" s="5">
        <v>53223</v>
      </c>
      <c r="C29" s="6">
        <v>8607</v>
      </c>
      <c r="D29" s="6">
        <v>39932</v>
      </c>
      <c r="E29" s="6">
        <f t="shared" si="8"/>
        <v>48539</v>
      </c>
      <c r="F29" s="7">
        <f t="shared" si="9"/>
        <v>0.91199293538507786</v>
      </c>
    </row>
    <row r="30" spans="1:20" x14ac:dyDescent="0.2">
      <c r="A30" s="4" t="s">
        <v>17</v>
      </c>
      <c r="B30" s="5">
        <v>99702</v>
      </c>
      <c r="C30" s="6">
        <v>18051</v>
      </c>
      <c r="D30" s="6">
        <v>65399</v>
      </c>
      <c r="E30" s="6">
        <f t="shared" si="8"/>
        <v>83450</v>
      </c>
      <c r="F30" s="7">
        <f t="shared" si="9"/>
        <v>0.83699424284367419</v>
      </c>
    </row>
    <row r="31" spans="1:20" x14ac:dyDescent="0.2">
      <c r="A31" s="4" t="s">
        <v>18</v>
      </c>
      <c r="B31" s="5">
        <v>73214</v>
      </c>
      <c r="C31" s="6">
        <v>12492</v>
      </c>
      <c r="D31" s="6">
        <v>52566</v>
      </c>
      <c r="E31" s="6">
        <f t="shared" si="8"/>
        <v>65058</v>
      </c>
      <c r="F31" s="7">
        <f t="shared" si="9"/>
        <v>0.8886005408801595</v>
      </c>
    </row>
    <row r="32" spans="1:20" x14ac:dyDescent="0.2">
      <c r="A32" s="4" t="s">
        <v>19</v>
      </c>
      <c r="B32" s="5">
        <v>54866</v>
      </c>
      <c r="C32" s="6">
        <v>9535</v>
      </c>
      <c r="D32" s="6">
        <v>41194</v>
      </c>
      <c r="E32" s="6">
        <f t="shared" si="8"/>
        <v>50729</v>
      </c>
      <c r="F32" s="7">
        <f t="shared" si="9"/>
        <v>0.92459811176320494</v>
      </c>
    </row>
    <row r="33" spans="1:6" x14ac:dyDescent="0.2">
      <c r="A33" s="4" t="s">
        <v>20</v>
      </c>
      <c r="B33" s="5">
        <v>75955</v>
      </c>
      <c r="C33" s="6">
        <v>10911</v>
      </c>
      <c r="D33" s="6">
        <v>48490</v>
      </c>
      <c r="E33" s="6">
        <f t="shared" si="8"/>
        <v>59401</v>
      </c>
      <c r="F33" s="7">
        <f t="shared" si="9"/>
        <v>0.7820551642419854</v>
      </c>
    </row>
    <row r="34" spans="1:6" x14ac:dyDescent="0.2">
      <c r="A34" s="4" t="s">
        <v>21</v>
      </c>
      <c r="B34" s="5">
        <v>35297</v>
      </c>
      <c r="C34" s="6">
        <v>5927</v>
      </c>
      <c r="D34" s="6">
        <v>25061</v>
      </c>
      <c r="E34" s="6">
        <f t="shared" si="8"/>
        <v>30988</v>
      </c>
      <c r="F34" s="7">
        <f t="shared" si="9"/>
        <v>0.87792163639969401</v>
      </c>
    </row>
    <row r="35" spans="1:6" x14ac:dyDescent="0.2">
      <c r="A35" s="4" t="s">
        <v>22</v>
      </c>
      <c r="B35" s="5">
        <v>55991</v>
      </c>
      <c r="C35" s="6">
        <v>10368</v>
      </c>
      <c r="D35" s="6">
        <v>41156</v>
      </c>
      <c r="E35" s="6">
        <f t="shared" si="8"/>
        <v>51524</v>
      </c>
      <c r="F35" s="7">
        <f t="shared" si="9"/>
        <v>0.92021932096229753</v>
      </c>
    </row>
    <row r="36" spans="1:6" x14ac:dyDescent="0.2">
      <c r="A36" s="4" t="s">
        <v>23</v>
      </c>
      <c r="B36" s="5">
        <v>69218</v>
      </c>
      <c r="C36" s="6">
        <v>11828</v>
      </c>
      <c r="D36" s="6">
        <v>49793</v>
      </c>
      <c r="E36" s="6">
        <f t="shared" si="8"/>
        <v>61621</v>
      </c>
      <c r="F36" s="7">
        <f t="shared" si="9"/>
        <v>0.8902453119130862</v>
      </c>
    </row>
    <row r="37" spans="1:6" x14ac:dyDescent="0.2">
      <c r="A37" s="4" t="s">
        <v>24</v>
      </c>
      <c r="B37" s="5">
        <v>76055</v>
      </c>
      <c r="C37" s="6">
        <v>12791</v>
      </c>
      <c r="D37" s="6">
        <v>56857</v>
      </c>
      <c r="E37" s="6">
        <f t="shared" si="8"/>
        <v>69648</v>
      </c>
      <c r="F37" s="7">
        <f t="shared" si="9"/>
        <v>0.91575833278548424</v>
      </c>
    </row>
    <row r="38" spans="1:6" x14ac:dyDescent="0.2">
      <c r="A38" s="8" t="s">
        <v>29</v>
      </c>
      <c r="B38" s="9">
        <f>SUM(B24:B37)</f>
        <v>847837</v>
      </c>
      <c r="C38" s="9">
        <f>SUM(C24:C37)</f>
        <v>146612</v>
      </c>
      <c r="D38" s="9">
        <f t="shared" ref="D38:E38" si="10">SUM(D24:D37)</f>
        <v>610044</v>
      </c>
      <c r="E38" s="9">
        <f t="shared" si="10"/>
        <v>756656</v>
      </c>
      <c r="F38" s="10">
        <f>E38/B38</f>
        <v>0.89245456378997379</v>
      </c>
    </row>
  </sheetData>
  <mergeCells count="17">
    <mergeCell ref="A1:F1"/>
    <mergeCell ref="A2:A4"/>
    <mergeCell ref="C2:F2"/>
    <mergeCell ref="H2:H4"/>
    <mergeCell ref="J2:M2"/>
    <mergeCell ref="A21:A23"/>
    <mergeCell ref="C21:F21"/>
    <mergeCell ref="E22:E23"/>
    <mergeCell ref="F22:F23"/>
    <mergeCell ref="Q2:T2"/>
    <mergeCell ref="E3:E4"/>
    <mergeCell ref="F3:F4"/>
    <mergeCell ref="L3:L4"/>
    <mergeCell ref="M3:M4"/>
    <mergeCell ref="S3:S4"/>
    <mergeCell ref="T3:T4"/>
    <mergeCell ref="O2:O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sqref="A1:F1"/>
    </sheetView>
  </sheetViews>
  <sheetFormatPr defaultRowHeight="12.75" x14ac:dyDescent="0.2"/>
  <cols>
    <col min="1" max="1" width="12.5703125" style="1" bestFit="1" customWidth="1"/>
    <col min="2" max="6" width="9.42578125" style="1" customWidth="1"/>
    <col min="7" max="7" width="9.140625" style="1"/>
    <col min="8" max="8" width="12.5703125" style="1" bestFit="1" customWidth="1"/>
    <col min="9" max="14" width="9.140625" style="1"/>
    <col min="15" max="15" width="12.5703125" style="1" bestFit="1" customWidth="1"/>
    <col min="16" max="16384" width="9.140625" style="1"/>
  </cols>
  <sheetData>
    <row r="1" spans="1:20" x14ac:dyDescent="0.2">
      <c r="A1" s="72" t="s">
        <v>30</v>
      </c>
      <c r="B1" s="72"/>
      <c r="C1" s="72"/>
      <c r="D1" s="72"/>
      <c r="E1" s="72"/>
      <c r="F1" s="72"/>
    </row>
    <row r="2" spans="1:20" x14ac:dyDescent="0.2">
      <c r="A2" s="72" t="s">
        <v>1</v>
      </c>
      <c r="B2" s="2" t="s">
        <v>2</v>
      </c>
      <c r="C2" s="73" t="s">
        <v>3</v>
      </c>
      <c r="D2" s="73"/>
      <c r="E2" s="73"/>
      <c r="F2" s="73"/>
      <c r="H2" s="72" t="s">
        <v>1</v>
      </c>
      <c r="I2" s="2" t="s">
        <v>2</v>
      </c>
      <c r="J2" s="73" t="s">
        <v>3</v>
      </c>
      <c r="K2" s="73"/>
      <c r="L2" s="73"/>
      <c r="M2" s="73"/>
      <c r="O2" s="72" t="s">
        <v>1</v>
      </c>
      <c r="P2" s="2" t="s">
        <v>2</v>
      </c>
      <c r="Q2" s="73" t="s">
        <v>3</v>
      </c>
      <c r="R2" s="73"/>
      <c r="S2" s="73"/>
      <c r="T2" s="73"/>
    </row>
    <row r="3" spans="1:20" x14ac:dyDescent="0.2">
      <c r="A3" s="72"/>
      <c r="B3" s="3" t="s">
        <v>4</v>
      </c>
      <c r="C3" s="3" t="s">
        <v>5</v>
      </c>
      <c r="D3" s="3" t="s">
        <v>5</v>
      </c>
      <c r="E3" s="73" t="s">
        <v>6</v>
      </c>
      <c r="F3" s="73" t="s">
        <v>7</v>
      </c>
      <c r="H3" s="72"/>
      <c r="I3" s="3" t="s">
        <v>4</v>
      </c>
      <c r="J3" s="3" t="s">
        <v>5</v>
      </c>
      <c r="K3" s="3" t="s">
        <v>5</v>
      </c>
      <c r="L3" s="73" t="s">
        <v>6</v>
      </c>
      <c r="M3" s="73" t="s">
        <v>7</v>
      </c>
      <c r="O3" s="72"/>
      <c r="P3" s="3" t="s">
        <v>4</v>
      </c>
      <c r="Q3" s="3" t="s">
        <v>5</v>
      </c>
      <c r="R3" s="3" t="s">
        <v>5</v>
      </c>
      <c r="S3" s="73" t="s">
        <v>6</v>
      </c>
      <c r="T3" s="73" t="s">
        <v>7</v>
      </c>
    </row>
    <row r="4" spans="1:20" x14ac:dyDescent="0.2">
      <c r="A4" s="72"/>
      <c r="B4" s="3" t="s">
        <v>8</v>
      </c>
      <c r="C4" s="3" t="s">
        <v>9</v>
      </c>
      <c r="D4" s="3" t="s">
        <v>10</v>
      </c>
      <c r="E4" s="73"/>
      <c r="F4" s="73"/>
      <c r="H4" s="72"/>
      <c r="I4" s="3" t="s">
        <v>8</v>
      </c>
      <c r="J4" s="3" t="s">
        <v>9</v>
      </c>
      <c r="K4" s="3" t="s">
        <v>10</v>
      </c>
      <c r="L4" s="73"/>
      <c r="M4" s="73"/>
      <c r="O4" s="72"/>
      <c r="P4" s="3" t="s">
        <v>8</v>
      </c>
      <c r="Q4" s="3" t="s">
        <v>9</v>
      </c>
      <c r="R4" s="3" t="s">
        <v>10</v>
      </c>
      <c r="S4" s="73"/>
      <c r="T4" s="73"/>
    </row>
    <row r="5" spans="1:20" x14ac:dyDescent="0.2">
      <c r="A5" s="4" t="s">
        <v>31</v>
      </c>
      <c r="B5" s="5">
        <v>27329.03</v>
      </c>
      <c r="C5" s="6">
        <f>'[1]Sokoto Cycle 1_rev'!E8+'[1]Sokoto Cycle 1_rev'!H8</f>
        <v>6328</v>
      </c>
      <c r="D5" s="6">
        <f>'[1]Sokoto Cycle 1_rev'!F8+'[1]Sokoto Cycle 1_rev'!I8</f>
        <v>16797</v>
      </c>
      <c r="E5" s="6">
        <f>C5+D5</f>
        <v>23125</v>
      </c>
      <c r="F5" s="7">
        <f>E5/B5</f>
        <v>0.84616980551450238</v>
      </c>
      <c r="H5" s="4" t="s">
        <v>31</v>
      </c>
      <c r="I5" s="5">
        <v>27329.03</v>
      </c>
      <c r="J5" s="6">
        <f>'[1]Sokoto Cycle 2 State Sum_Rev'!L8+'[1]Sokoto Cycle 2 State Sum_Rev'!O8</f>
        <v>5338</v>
      </c>
      <c r="K5" s="6">
        <f>'[1]Sokoto Cycle 2 State Sum_Rev'!M8+'[1]Sokoto Cycle 2 State Sum_Rev'!P8</f>
        <v>17519</v>
      </c>
      <c r="L5" s="6">
        <f>J5+K5</f>
        <v>22857</v>
      </c>
      <c r="M5" s="7">
        <f>L5/I5</f>
        <v>0.8363633835522154</v>
      </c>
      <c r="O5" s="4" t="s">
        <v>31</v>
      </c>
      <c r="P5" s="5">
        <v>27329.03</v>
      </c>
      <c r="Q5" s="6">
        <f>'[1]Sokoto Cycle 3 State Sum'!J8+'[1]Sokoto Cycle 3 State Sum'!M8</f>
        <v>4583</v>
      </c>
      <c r="R5" s="6">
        <f>'[1]Sokoto Cycle 3 State Sum'!K8+'[1]Sokoto Cycle 3 State Sum'!N8</f>
        <v>18004</v>
      </c>
      <c r="S5" s="6">
        <f>Q5+R5</f>
        <v>22587</v>
      </c>
      <c r="T5" s="7">
        <f>S5/P5</f>
        <v>0.82648377933647854</v>
      </c>
    </row>
    <row r="6" spans="1:20" x14ac:dyDescent="0.2">
      <c r="A6" s="4" t="s">
        <v>32</v>
      </c>
      <c r="B6" s="5">
        <v>45642.18</v>
      </c>
      <c r="C6" s="6">
        <f>'[1]Sokoto Cycle 1_rev'!E9+'[1]Sokoto Cycle 1_rev'!H9</f>
        <v>8872</v>
      </c>
      <c r="D6" s="6">
        <f>'[1]Sokoto Cycle 1_rev'!F9+'[1]Sokoto Cycle 1_rev'!I9</f>
        <v>32184</v>
      </c>
      <c r="E6" s="6">
        <f t="shared" ref="E6:E27" si="0">C6+D6</f>
        <v>41056</v>
      </c>
      <c r="F6" s="7">
        <f t="shared" ref="F6:F27" si="1">E6/B6</f>
        <v>0.89951882228237123</v>
      </c>
      <c r="H6" s="4" t="s">
        <v>32</v>
      </c>
      <c r="I6" s="5">
        <v>45642.18</v>
      </c>
      <c r="J6" s="6">
        <f>'[1]Sokoto Cycle 2 State Sum_Rev'!L9+'[1]Sokoto Cycle 2 State Sum_Rev'!O9</f>
        <v>7556</v>
      </c>
      <c r="K6" s="6">
        <f>'[1]Sokoto Cycle 2 State Sum_Rev'!M9+'[1]Sokoto Cycle 2 State Sum_Rev'!P9</f>
        <v>38783</v>
      </c>
      <c r="L6" s="6">
        <f t="shared" ref="L6:L27" si="2">J6+K6</f>
        <v>46339</v>
      </c>
      <c r="M6" s="7">
        <f t="shared" ref="M6:M27" si="3">L6/I6</f>
        <v>1.0152670183588952</v>
      </c>
      <c r="O6" s="4" t="s">
        <v>32</v>
      </c>
      <c r="P6" s="5">
        <v>45642.18</v>
      </c>
      <c r="Q6" s="6">
        <f>'[1]Sokoto Cycle 3 State Sum'!J9+'[1]Sokoto Cycle 3 State Sum'!M9</f>
        <v>9052</v>
      </c>
      <c r="R6" s="6">
        <f>'[1]Sokoto Cycle 3 State Sum'!K9+'[1]Sokoto Cycle 3 State Sum'!N9</f>
        <v>35492</v>
      </c>
      <c r="S6" s="6">
        <f t="shared" ref="S6:S27" si="4">Q6+R6</f>
        <v>44544</v>
      </c>
      <c r="T6" s="7">
        <f t="shared" ref="T6:T27" si="5">S6/P6</f>
        <v>0.97593936135390558</v>
      </c>
    </row>
    <row r="7" spans="1:20" x14ac:dyDescent="0.2">
      <c r="A7" s="4" t="s">
        <v>33</v>
      </c>
      <c r="B7" s="5">
        <v>50622.649999999994</v>
      </c>
      <c r="C7" s="6">
        <f>'[1]Sokoto Cycle 1_rev'!E10+'[1]Sokoto Cycle 1_rev'!H10</f>
        <v>8952</v>
      </c>
      <c r="D7" s="6">
        <f>'[1]Sokoto Cycle 1_rev'!F10+'[1]Sokoto Cycle 1_rev'!I10</f>
        <v>33522</v>
      </c>
      <c r="E7" s="6">
        <f t="shared" si="0"/>
        <v>42474</v>
      </c>
      <c r="F7" s="7">
        <f t="shared" si="1"/>
        <v>0.83903154022952187</v>
      </c>
      <c r="H7" s="4" t="s">
        <v>33</v>
      </c>
      <c r="I7" s="5">
        <v>50622.649999999994</v>
      </c>
      <c r="J7" s="6">
        <f>'[1]Sokoto Cycle 2 State Sum_Rev'!L10+'[1]Sokoto Cycle 2 State Sum_Rev'!O10</f>
        <v>10542</v>
      </c>
      <c r="K7" s="6">
        <f>'[1]Sokoto Cycle 2 State Sum_Rev'!M10+'[1]Sokoto Cycle 2 State Sum_Rev'!P10</f>
        <v>41604</v>
      </c>
      <c r="L7" s="6">
        <f t="shared" si="2"/>
        <v>52146</v>
      </c>
      <c r="M7" s="7">
        <f t="shared" si="3"/>
        <v>1.0300922610728598</v>
      </c>
      <c r="O7" s="4" t="s">
        <v>33</v>
      </c>
      <c r="P7" s="5">
        <v>50622.649999999994</v>
      </c>
      <c r="Q7" s="6">
        <f>'[1]Sokoto Cycle 3 State Sum'!J10+'[1]Sokoto Cycle 3 State Sum'!M10</f>
        <v>9241</v>
      </c>
      <c r="R7" s="6">
        <f>'[1]Sokoto Cycle 3 State Sum'!K10+'[1]Sokoto Cycle 3 State Sum'!N10</f>
        <v>39174</v>
      </c>
      <c r="S7" s="6">
        <f t="shared" si="4"/>
        <v>48415</v>
      </c>
      <c r="T7" s="7">
        <f t="shared" si="5"/>
        <v>0.95639007440345392</v>
      </c>
    </row>
    <row r="8" spans="1:20" x14ac:dyDescent="0.2">
      <c r="A8" s="4" t="s">
        <v>34</v>
      </c>
      <c r="B8" s="5">
        <v>64601.330000000009</v>
      </c>
      <c r="C8" s="6">
        <f>'[1]Sokoto Cycle 1_rev'!E11+'[1]Sokoto Cycle 1_rev'!H11</f>
        <v>13675</v>
      </c>
      <c r="D8" s="6">
        <f>'[1]Sokoto Cycle 1_rev'!F11+'[1]Sokoto Cycle 1_rev'!I11</f>
        <v>56935</v>
      </c>
      <c r="E8" s="6">
        <f t="shared" si="0"/>
        <v>70610</v>
      </c>
      <c r="F8" s="7">
        <f t="shared" si="1"/>
        <v>1.0930115525485309</v>
      </c>
      <c r="H8" s="4" t="s">
        <v>34</v>
      </c>
      <c r="I8" s="5">
        <v>64601.330000000009</v>
      </c>
      <c r="J8" s="6">
        <f>'[1]Sokoto Cycle 2 State Sum_Rev'!L11+'[1]Sokoto Cycle 2 State Sum_Rev'!O11</f>
        <v>11475</v>
      </c>
      <c r="K8" s="6">
        <f>'[1]Sokoto Cycle 2 State Sum_Rev'!M11+'[1]Sokoto Cycle 2 State Sum_Rev'!P11</f>
        <v>54104</v>
      </c>
      <c r="L8" s="6">
        <f t="shared" si="2"/>
        <v>65579</v>
      </c>
      <c r="M8" s="7">
        <f t="shared" si="3"/>
        <v>1.0151338989460432</v>
      </c>
      <c r="O8" s="4" t="s">
        <v>34</v>
      </c>
      <c r="P8" s="5">
        <v>64601.330000000009</v>
      </c>
      <c r="Q8" s="6">
        <f>'[1]Sokoto Cycle 3 State Sum'!J11+'[1]Sokoto Cycle 3 State Sum'!M11</f>
        <v>11793</v>
      </c>
      <c r="R8" s="6">
        <f>'[1]Sokoto Cycle 3 State Sum'!K11+'[1]Sokoto Cycle 3 State Sum'!N11</f>
        <v>51912</v>
      </c>
      <c r="S8" s="6">
        <f t="shared" si="4"/>
        <v>63705</v>
      </c>
      <c r="T8" s="7">
        <f t="shared" si="5"/>
        <v>0.98612520825809613</v>
      </c>
    </row>
    <row r="9" spans="1:20" x14ac:dyDescent="0.2">
      <c r="A9" s="4" t="s">
        <v>35</v>
      </c>
      <c r="B9" s="5">
        <v>47435.020000000004</v>
      </c>
      <c r="C9" s="6">
        <f>'[1]Sokoto Cycle 1_rev'!E12+'[1]Sokoto Cycle 1_rev'!H12</f>
        <v>7965</v>
      </c>
      <c r="D9" s="6">
        <f>'[1]Sokoto Cycle 1_rev'!F12+'[1]Sokoto Cycle 1_rev'!I12</f>
        <v>29382</v>
      </c>
      <c r="E9" s="6">
        <f t="shared" si="0"/>
        <v>37347</v>
      </c>
      <c r="F9" s="7">
        <f t="shared" si="1"/>
        <v>0.78732969860664115</v>
      </c>
      <c r="H9" s="4" t="s">
        <v>35</v>
      </c>
      <c r="I9" s="5">
        <v>47435.020000000004</v>
      </c>
      <c r="J9" s="6">
        <f>'[1]Sokoto Cycle 2 State Sum_Rev'!L12+'[1]Sokoto Cycle 2 State Sum_Rev'!O12</f>
        <v>10450</v>
      </c>
      <c r="K9" s="6">
        <f>'[1]Sokoto Cycle 2 State Sum_Rev'!M12+'[1]Sokoto Cycle 2 State Sum_Rev'!P12</f>
        <v>38786</v>
      </c>
      <c r="L9" s="6">
        <f t="shared" si="2"/>
        <v>49236</v>
      </c>
      <c r="M9" s="7">
        <f t="shared" si="3"/>
        <v>1.0379673076979834</v>
      </c>
      <c r="O9" s="4" t="s">
        <v>35</v>
      </c>
      <c r="P9" s="5">
        <v>47435.020000000004</v>
      </c>
      <c r="Q9" s="6">
        <f>'[1]Sokoto Cycle 3 State Sum'!J12+'[1]Sokoto Cycle 3 State Sum'!M12</f>
        <v>7937</v>
      </c>
      <c r="R9" s="6">
        <f>'[1]Sokoto Cycle 3 State Sum'!K12+'[1]Sokoto Cycle 3 State Sum'!N12</f>
        <v>35320</v>
      </c>
      <c r="S9" s="6">
        <f t="shared" si="4"/>
        <v>43257</v>
      </c>
      <c r="T9" s="7">
        <f t="shared" si="5"/>
        <v>0.91192119240173186</v>
      </c>
    </row>
    <row r="10" spans="1:20" x14ac:dyDescent="0.2">
      <c r="A10" s="4" t="s">
        <v>36</v>
      </c>
      <c r="B10" s="5">
        <v>24861.5</v>
      </c>
      <c r="C10" s="6">
        <f>'[1]Sokoto Cycle 1_rev'!E13+'[1]Sokoto Cycle 1_rev'!H13</f>
        <v>4568</v>
      </c>
      <c r="D10" s="6">
        <f>'[1]Sokoto Cycle 1_rev'!F13+'[1]Sokoto Cycle 1_rev'!I13</f>
        <v>19423</v>
      </c>
      <c r="E10" s="6">
        <f t="shared" si="0"/>
        <v>23991</v>
      </c>
      <c r="F10" s="7">
        <f t="shared" si="1"/>
        <v>0.9649860225650102</v>
      </c>
      <c r="H10" s="4" t="s">
        <v>36</v>
      </c>
      <c r="I10" s="5">
        <v>24861.5</v>
      </c>
      <c r="J10" s="6">
        <f>'[1]Sokoto Cycle 2 State Sum_Rev'!L13+'[1]Sokoto Cycle 2 State Sum_Rev'!O13</f>
        <v>4729</v>
      </c>
      <c r="K10" s="6">
        <f>'[1]Sokoto Cycle 2 State Sum_Rev'!M13+'[1]Sokoto Cycle 2 State Sum_Rev'!P13</f>
        <v>19311</v>
      </c>
      <c r="L10" s="6">
        <f t="shared" si="2"/>
        <v>24040</v>
      </c>
      <c r="M10" s="7">
        <f t="shared" si="3"/>
        <v>0.96695694145566435</v>
      </c>
      <c r="O10" s="4" t="s">
        <v>36</v>
      </c>
      <c r="P10" s="5">
        <v>24861.5</v>
      </c>
      <c r="Q10" s="6">
        <f>'[1]Sokoto Cycle 3 State Sum'!J13+'[1]Sokoto Cycle 3 State Sum'!M13</f>
        <v>4750</v>
      </c>
      <c r="R10" s="6">
        <f>'[1]Sokoto Cycle 3 State Sum'!K13+'[1]Sokoto Cycle 3 State Sum'!N13</f>
        <v>19709</v>
      </c>
      <c r="S10" s="6">
        <f t="shared" si="4"/>
        <v>24459</v>
      </c>
      <c r="T10" s="7">
        <f t="shared" si="5"/>
        <v>0.98381030911248313</v>
      </c>
    </row>
    <row r="11" spans="1:20" x14ac:dyDescent="0.2">
      <c r="A11" s="4" t="s">
        <v>37</v>
      </c>
      <c r="B11" s="5">
        <v>60201.5</v>
      </c>
      <c r="C11" s="6">
        <f>'[1]Sokoto Cycle 1_rev'!E14+'[1]Sokoto Cycle 1_rev'!H14</f>
        <v>11643</v>
      </c>
      <c r="D11" s="6">
        <f>'[1]Sokoto Cycle 1_rev'!F14+'[1]Sokoto Cycle 1_rev'!I14</f>
        <v>46161</v>
      </c>
      <c r="E11" s="6">
        <f t="shared" si="0"/>
        <v>57804</v>
      </c>
      <c r="F11" s="7">
        <f t="shared" si="1"/>
        <v>0.96017541091168823</v>
      </c>
      <c r="H11" s="4" t="s">
        <v>37</v>
      </c>
      <c r="I11" s="5">
        <v>60201.5</v>
      </c>
      <c r="J11" s="6">
        <f>'[1]Sokoto Cycle 2 State Sum_Rev'!L14+'[1]Sokoto Cycle 2 State Sum_Rev'!O14</f>
        <v>8370</v>
      </c>
      <c r="K11" s="6">
        <f>'[1]Sokoto Cycle 2 State Sum_Rev'!M14+'[1]Sokoto Cycle 2 State Sum_Rev'!P14</f>
        <v>49989</v>
      </c>
      <c r="L11" s="6">
        <f t="shared" si="2"/>
        <v>58359</v>
      </c>
      <c r="M11" s="7">
        <f t="shared" si="3"/>
        <v>0.96939445030439442</v>
      </c>
      <c r="O11" s="4" t="s">
        <v>37</v>
      </c>
      <c r="P11" s="5">
        <v>60201.5</v>
      </c>
      <c r="Q11" s="6">
        <f>'[1]Sokoto Cycle 3 State Sum'!J14+'[1]Sokoto Cycle 3 State Sum'!M14</f>
        <v>11007</v>
      </c>
      <c r="R11" s="6">
        <f>'[1]Sokoto Cycle 3 State Sum'!K14+'[1]Sokoto Cycle 3 State Sum'!N14</f>
        <v>48748</v>
      </c>
      <c r="S11" s="6">
        <f t="shared" si="4"/>
        <v>59755</v>
      </c>
      <c r="T11" s="7">
        <f t="shared" si="5"/>
        <v>0.99258324128136344</v>
      </c>
    </row>
    <row r="12" spans="1:20" x14ac:dyDescent="0.2">
      <c r="A12" s="4" t="s">
        <v>38</v>
      </c>
      <c r="B12" s="5">
        <v>39158.620000000003</v>
      </c>
      <c r="C12" s="6">
        <f>'[1]Sokoto Cycle 1_rev'!E15+'[1]Sokoto Cycle 1_rev'!H15</f>
        <v>7217</v>
      </c>
      <c r="D12" s="6">
        <f>'[1]Sokoto Cycle 1_rev'!F15+'[1]Sokoto Cycle 1_rev'!I15</f>
        <v>26509</v>
      </c>
      <c r="E12" s="6">
        <f t="shared" si="0"/>
        <v>33726</v>
      </c>
      <c r="F12" s="7">
        <f t="shared" si="1"/>
        <v>0.86126630611599686</v>
      </c>
      <c r="H12" s="4" t="s">
        <v>38</v>
      </c>
      <c r="I12" s="5">
        <v>39158.620000000003</v>
      </c>
      <c r="J12" s="6">
        <f>'[1]Sokoto Cycle 2 State Sum_Rev'!L15+'[1]Sokoto Cycle 2 State Sum_Rev'!O15</f>
        <v>7581</v>
      </c>
      <c r="K12" s="6">
        <f>'[1]Sokoto Cycle 2 State Sum_Rev'!M15+'[1]Sokoto Cycle 2 State Sum_Rev'!P15</f>
        <v>33773</v>
      </c>
      <c r="L12" s="6">
        <f t="shared" si="2"/>
        <v>41354</v>
      </c>
      <c r="M12" s="7">
        <f t="shared" si="3"/>
        <v>1.0560637734424756</v>
      </c>
      <c r="O12" s="4" t="s">
        <v>38</v>
      </c>
      <c r="P12" s="5">
        <v>39158.620000000003</v>
      </c>
      <c r="Q12" s="6">
        <f>'[1]Sokoto Cycle 3 State Sum'!J15+'[1]Sokoto Cycle 3 State Sum'!M15</f>
        <v>9650</v>
      </c>
      <c r="R12" s="6">
        <f>'[1]Sokoto Cycle 3 State Sum'!K15+'[1]Sokoto Cycle 3 State Sum'!N15</f>
        <v>30109</v>
      </c>
      <c r="S12" s="6">
        <f t="shared" si="4"/>
        <v>39759</v>
      </c>
      <c r="T12" s="7">
        <f t="shared" si="5"/>
        <v>1.0153320009744979</v>
      </c>
    </row>
    <row r="13" spans="1:20" x14ac:dyDescent="0.2">
      <c r="A13" s="4" t="s">
        <v>39</v>
      </c>
      <c r="B13" s="5">
        <v>38017.29</v>
      </c>
      <c r="C13" s="6">
        <f>'[1]Sokoto Cycle 1_rev'!E16+'[1]Sokoto Cycle 1_rev'!H16</f>
        <v>8168</v>
      </c>
      <c r="D13" s="6">
        <f>'[1]Sokoto Cycle 1_rev'!F16+'[1]Sokoto Cycle 1_rev'!I16</f>
        <v>32434</v>
      </c>
      <c r="E13" s="6">
        <f t="shared" si="0"/>
        <v>40602</v>
      </c>
      <c r="F13" s="7">
        <f t="shared" si="1"/>
        <v>1.0679877497843744</v>
      </c>
      <c r="H13" s="4" t="s">
        <v>39</v>
      </c>
      <c r="I13" s="5">
        <v>38017.29</v>
      </c>
      <c r="J13" s="6">
        <f>'[1]Sokoto Cycle 2 State Sum_Rev'!L16+'[1]Sokoto Cycle 2 State Sum_Rev'!O16</f>
        <v>8238</v>
      </c>
      <c r="K13" s="6">
        <f>'[1]Sokoto Cycle 2 State Sum_Rev'!M16+'[1]Sokoto Cycle 2 State Sum_Rev'!P16</f>
        <v>24625</v>
      </c>
      <c r="L13" s="6">
        <f t="shared" si="2"/>
        <v>32863</v>
      </c>
      <c r="M13" s="7">
        <f t="shared" si="3"/>
        <v>0.86442247724653698</v>
      </c>
      <c r="O13" s="4" t="s">
        <v>39</v>
      </c>
      <c r="P13" s="5">
        <v>38017.29</v>
      </c>
      <c r="Q13" s="6">
        <f>'[1]Sokoto Cycle 3 State Sum'!J16+'[1]Sokoto Cycle 3 State Sum'!M16</f>
        <v>7851</v>
      </c>
      <c r="R13" s="6">
        <f>'[1]Sokoto Cycle 3 State Sum'!K16+'[1]Sokoto Cycle 3 State Sum'!N16</f>
        <v>30767</v>
      </c>
      <c r="S13" s="6">
        <f t="shared" si="4"/>
        <v>38618</v>
      </c>
      <c r="T13" s="7">
        <f t="shared" si="5"/>
        <v>1.0158009684540903</v>
      </c>
    </row>
    <row r="14" spans="1:20" x14ac:dyDescent="0.2">
      <c r="A14" s="4" t="s">
        <v>40</v>
      </c>
      <c r="B14" s="5">
        <v>32437.18</v>
      </c>
      <c r="C14" s="6">
        <f>'[1]Sokoto Cycle 1_rev'!E17+'[1]Sokoto Cycle 1_rev'!H17</f>
        <v>6708</v>
      </c>
      <c r="D14" s="6">
        <f>'[1]Sokoto Cycle 1_rev'!F17+'[1]Sokoto Cycle 1_rev'!I17</f>
        <v>19770</v>
      </c>
      <c r="E14" s="6">
        <f t="shared" si="0"/>
        <v>26478</v>
      </c>
      <c r="F14" s="7">
        <f t="shared" si="1"/>
        <v>0.81628550940618139</v>
      </c>
      <c r="H14" s="4" t="s">
        <v>40</v>
      </c>
      <c r="I14" s="5">
        <v>32437.18</v>
      </c>
      <c r="J14" s="6">
        <f>'[1]Sokoto Cycle 2 State Sum_Rev'!L17+'[1]Sokoto Cycle 2 State Sum_Rev'!O17</f>
        <v>11268</v>
      </c>
      <c r="K14" s="6">
        <f>'[1]Sokoto Cycle 2 State Sum_Rev'!M17+'[1]Sokoto Cycle 2 State Sum_Rev'!P17</f>
        <v>27371</v>
      </c>
      <c r="L14" s="6">
        <f t="shared" si="2"/>
        <v>38639</v>
      </c>
      <c r="M14" s="7">
        <f t="shared" si="3"/>
        <v>1.1911947956018372</v>
      </c>
      <c r="O14" s="4" t="s">
        <v>40</v>
      </c>
      <c r="P14" s="5">
        <v>32437.18</v>
      </c>
      <c r="Q14" s="6">
        <f>'[1]Sokoto Cycle 3 State Sum'!J17+'[1]Sokoto Cycle 3 State Sum'!M17</f>
        <v>10099</v>
      </c>
      <c r="R14" s="6">
        <f>'[1]Sokoto Cycle 3 State Sum'!K17+'[1]Sokoto Cycle 3 State Sum'!N17</f>
        <v>25240</v>
      </c>
      <c r="S14" s="6">
        <f t="shared" si="4"/>
        <v>35339</v>
      </c>
      <c r="T14" s="7">
        <f t="shared" si="5"/>
        <v>1.0894596879260157</v>
      </c>
    </row>
    <row r="15" spans="1:20" x14ac:dyDescent="0.2">
      <c r="A15" s="4" t="s">
        <v>41</v>
      </c>
      <c r="B15" s="5">
        <v>34841.82</v>
      </c>
      <c r="C15" s="6">
        <f>'[1]Sokoto Cycle 1_rev'!E18+'[1]Sokoto Cycle 1_rev'!H18</f>
        <v>8627</v>
      </c>
      <c r="D15" s="6">
        <f>'[1]Sokoto Cycle 1_rev'!F18+'[1]Sokoto Cycle 1_rev'!I18</f>
        <v>25247</v>
      </c>
      <c r="E15" s="6">
        <f t="shared" si="0"/>
        <v>33874</v>
      </c>
      <c r="F15" s="7">
        <f t="shared" si="1"/>
        <v>0.97222246139839996</v>
      </c>
      <c r="H15" s="4" t="s">
        <v>41</v>
      </c>
      <c r="I15" s="5">
        <v>34841.82</v>
      </c>
      <c r="J15" s="6">
        <f>'[1]Sokoto Cycle 2 State Sum_Rev'!L18+'[1]Sokoto Cycle 2 State Sum_Rev'!O18</f>
        <v>9916</v>
      </c>
      <c r="K15" s="6">
        <f>'[1]Sokoto Cycle 2 State Sum_Rev'!M18+'[1]Sokoto Cycle 2 State Sum_Rev'!P18</f>
        <v>25785</v>
      </c>
      <c r="L15" s="6">
        <f t="shared" si="2"/>
        <v>35701</v>
      </c>
      <c r="M15" s="7">
        <f t="shared" si="3"/>
        <v>1.0246594466075538</v>
      </c>
      <c r="O15" s="4" t="s">
        <v>41</v>
      </c>
      <c r="P15" s="5">
        <v>34841.82</v>
      </c>
      <c r="Q15" s="6">
        <f>'[1]Sokoto Cycle 3 State Sum'!J18+'[1]Sokoto Cycle 3 State Sum'!M18</f>
        <v>8612</v>
      </c>
      <c r="R15" s="6">
        <f>'[1]Sokoto Cycle 3 State Sum'!K18+'[1]Sokoto Cycle 3 State Sum'!N18</f>
        <v>26331</v>
      </c>
      <c r="S15" s="6">
        <f t="shared" si="4"/>
        <v>34943</v>
      </c>
      <c r="T15" s="7">
        <f t="shared" si="5"/>
        <v>1.0029039814797276</v>
      </c>
    </row>
    <row r="16" spans="1:20" x14ac:dyDescent="0.2">
      <c r="A16" s="4" t="s">
        <v>42</v>
      </c>
      <c r="B16" s="5">
        <v>38814.15</v>
      </c>
      <c r="C16" s="6">
        <f>'[1]Sokoto Cycle 1_rev'!E19+'[1]Sokoto Cycle 1_rev'!H19</f>
        <v>8350</v>
      </c>
      <c r="D16" s="6">
        <f>'[1]Sokoto Cycle 1_rev'!F19+'[1]Sokoto Cycle 1_rev'!I19</f>
        <v>32182</v>
      </c>
      <c r="E16" s="6">
        <f t="shared" si="0"/>
        <v>40532</v>
      </c>
      <c r="F16" s="7">
        <f t="shared" si="1"/>
        <v>1.0442583439286961</v>
      </c>
      <c r="H16" s="4" t="s">
        <v>42</v>
      </c>
      <c r="I16" s="5">
        <v>38814.15</v>
      </c>
      <c r="J16" s="6">
        <f>'[1]Sokoto Cycle 2 State Sum_Rev'!L19+'[1]Sokoto Cycle 2 State Sum_Rev'!O19</f>
        <v>7632</v>
      </c>
      <c r="K16" s="6">
        <f>'[1]Sokoto Cycle 2 State Sum_Rev'!M19+'[1]Sokoto Cycle 2 State Sum_Rev'!P19</f>
        <v>31132</v>
      </c>
      <c r="L16" s="6">
        <f t="shared" si="2"/>
        <v>38764</v>
      </c>
      <c r="M16" s="7">
        <f t="shared" si="3"/>
        <v>0.99870794542711872</v>
      </c>
      <c r="O16" s="4" t="s">
        <v>42</v>
      </c>
      <c r="P16" s="5">
        <v>38814.15</v>
      </c>
      <c r="Q16" s="6">
        <f>'[1]Sokoto Cycle 3 State Sum'!J19+'[1]Sokoto Cycle 3 State Sum'!M19</f>
        <v>7062</v>
      </c>
      <c r="R16" s="6">
        <f>'[1]Sokoto Cycle 3 State Sum'!K19+'[1]Sokoto Cycle 3 State Sum'!N19</f>
        <v>29311</v>
      </c>
      <c r="S16" s="6">
        <f t="shared" si="4"/>
        <v>36373</v>
      </c>
      <c r="T16" s="7">
        <f t="shared" si="5"/>
        <v>0.9371066994897479</v>
      </c>
    </row>
    <row r="17" spans="1:20" x14ac:dyDescent="0.2">
      <c r="A17" s="4" t="s">
        <v>43</v>
      </c>
      <c r="B17" s="5">
        <v>54019.090000000011</v>
      </c>
      <c r="C17" s="6">
        <f>'[1]Sokoto Cycle 1_rev'!E20+'[1]Sokoto Cycle 1_rev'!H20</f>
        <v>10121</v>
      </c>
      <c r="D17" s="6">
        <f>'[1]Sokoto Cycle 1_rev'!F20+'[1]Sokoto Cycle 1_rev'!I20</f>
        <v>31601</v>
      </c>
      <c r="E17" s="6">
        <f t="shared" si="0"/>
        <v>41722</v>
      </c>
      <c r="F17" s="7">
        <f t="shared" si="1"/>
        <v>0.77235658727312861</v>
      </c>
      <c r="H17" s="4" t="s">
        <v>43</v>
      </c>
      <c r="I17" s="5">
        <v>54019.090000000011</v>
      </c>
      <c r="J17" s="6">
        <f>'[1]Sokoto Cycle 2 State Sum_Rev'!L20+'[1]Sokoto Cycle 2 State Sum_Rev'!O20</f>
        <v>17705</v>
      </c>
      <c r="K17" s="6">
        <f>'[1]Sokoto Cycle 2 State Sum_Rev'!M20+'[1]Sokoto Cycle 2 State Sum_Rev'!P20</f>
        <v>78085</v>
      </c>
      <c r="L17" s="6">
        <f t="shared" si="2"/>
        <v>95790</v>
      </c>
      <c r="M17" s="7">
        <f t="shared" si="3"/>
        <v>1.7732620079308996</v>
      </c>
      <c r="O17" s="4" t="s">
        <v>43</v>
      </c>
      <c r="P17" s="5">
        <v>54019.090000000011</v>
      </c>
      <c r="Q17" s="6">
        <f>'[1]Sokoto Cycle 3 State Sum'!J20+'[1]Sokoto Cycle 3 State Sum'!M20</f>
        <v>10094</v>
      </c>
      <c r="R17" s="6">
        <f>'[1]Sokoto Cycle 3 State Sum'!K20+'[1]Sokoto Cycle 3 State Sum'!N20</f>
        <v>42979</v>
      </c>
      <c r="S17" s="6">
        <f t="shared" si="4"/>
        <v>53073</v>
      </c>
      <c r="T17" s="7">
        <f t="shared" si="5"/>
        <v>0.9824860063359081</v>
      </c>
    </row>
    <row r="18" spans="1:20" x14ac:dyDescent="0.2">
      <c r="A18" s="4" t="s">
        <v>44</v>
      </c>
      <c r="B18" s="5">
        <v>40700.090000000004</v>
      </c>
      <c r="C18" s="6">
        <f>'[1]Sokoto Cycle 1_rev'!E21+'[1]Sokoto Cycle 1_rev'!H21</f>
        <v>8786</v>
      </c>
      <c r="D18" s="6">
        <f>'[1]Sokoto Cycle 1_rev'!F21+'[1]Sokoto Cycle 1_rev'!I21</f>
        <v>28178</v>
      </c>
      <c r="E18" s="6">
        <f t="shared" si="0"/>
        <v>36964</v>
      </c>
      <c r="F18" s="7">
        <f t="shared" si="1"/>
        <v>0.90820437989203451</v>
      </c>
      <c r="H18" s="4" t="s">
        <v>44</v>
      </c>
      <c r="I18" s="5">
        <v>40700.090000000004</v>
      </c>
      <c r="J18" s="6">
        <f>'[1]Sokoto Cycle 2 State Sum_Rev'!L21+'[1]Sokoto Cycle 2 State Sum_Rev'!O21</f>
        <v>11186</v>
      </c>
      <c r="K18" s="6">
        <f>'[1]Sokoto Cycle 2 State Sum_Rev'!M21+'[1]Sokoto Cycle 2 State Sum_Rev'!P21</f>
        <v>37863</v>
      </c>
      <c r="L18" s="6">
        <f t="shared" si="2"/>
        <v>49049</v>
      </c>
      <c r="M18" s="7">
        <f t="shared" si="3"/>
        <v>1.2051324702230386</v>
      </c>
      <c r="O18" s="4" t="s">
        <v>44</v>
      </c>
      <c r="P18" s="5">
        <v>40700.090000000004</v>
      </c>
      <c r="Q18" s="6">
        <f>'[1]Sokoto Cycle 3 State Sum'!J21+'[1]Sokoto Cycle 3 State Sum'!M21</f>
        <v>7142</v>
      </c>
      <c r="R18" s="6">
        <f>'[1]Sokoto Cycle 3 State Sum'!K21+'[1]Sokoto Cycle 3 State Sum'!N21</f>
        <v>30393</v>
      </c>
      <c r="S18" s="6">
        <f t="shared" si="4"/>
        <v>37535</v>
      </c>
      <c r="T18" s="7">
        <f t="shared" si="5"/>
        <v>0.92223383289815808</v>
      </c>
    </row>
    <row r="19" spans="1:20" x14ac:dyDescent="0.2">
      <c r="A19" s="4" t="s">
        <v>45</v>
      </c>
      <c r="B19" s="5">
        <v>27160.120000000003</v>
      </c>
      <c r="C19" s="6">
        <f>'[1]Sokoto Cycle 1_rev'!E22+'[1]Sokoto Cycle 1_rev'!H22</f>
        <v>6783</v>
      </c>
      <c r="D19" s="6">
        <f>'[1]Sokoto Cycle 1_rev'!F22+'[1]Sokoto Cycle 1_rev'!I22</f>
        <v>17128</v>
      </c>
      <c r="E19" s="6">
        <f t="shared" si="0"/>
        <v>23911</v>
      </c>
      <c r="F19" s="7">
        <f t="shared" si="1"/>
        <v>0.88037166256997379</v>
      </c>
      <c r="H19" s="4" t="s">
        <v>45</v>
      </c>
      <c r="I19" s="5">
        <v>27160.120000000003</v>
      </c>
      <c r="J19" s="6">
        <f>'[1]Sokoto Cycle 2 State Sum_Rev'!L22+'[1]Sokoto Cycle 2 State Sum_Rev'!O22</f>
        <v>13795</v>
      </c>
      <c r="K19" s="6">
        <f>'[1]Sokoto Cycle 2 State Sum_Rev'!M22+'[1]Sokoto Cycle 2 State Sum_Rev'!P22</f>
        <v>31959</v>
      </c>
      <c r="L19" s="6">
        <f t="shared" si="2"/>
        <v>45754</v>
      </c>
      <c r="M19" s="7">
        <f t="shared" si="3"/>
        <v>1.6846022771622509</v>
      </c>
      <c r="O19" s="4" t="s">
        <v>45</v>
      </c>
      <c r="P19" s="5">
        <v>27160.120000000003</v>
      </c>
      <c r="Q19" s="6">
        <f>'[1]Sokoto Cycle 3 State Sum'!J22+'[1]Sokoto Cycle 3 State Sum'!M22</f>
        <v>4857</v>
      </c>
      <c r="R19" s="6">
        <f>'[1]Sokoto Cycle 3 State Sum'!K22+'[1]Sokoto Cycle 3 State Sum'!N22</f>
        <v>15833</v>
      </c>
      <c r="S19" s="6">
        <f t="shared" si="4"/>
        <v>20690</v>
      </c>
      <c r="T19" s="7">
        <f t="shared" si="5"/>
        <v>0.7617786666627393</v>
      </c>
    </row>
    <row r="20" spans="1:20" x14ac:dyDescent="0.2">
      <c r="A20" s="4" t="s">
        <v>46</v>
      </c>
      <c r="B20" s="5">
        <v>60588.720000000008</v>
      </c>
      <c r="C20" s="6">
        <f>'[1]Sokoto Cycle 1_rev'!E23+'[1]Sokoto Cycle 1_rev'!H23</f>
        <v>14089</v>
      </c>
      <c r="D20" s="6">
        <f>'[1]Sokoto Cycle 1_rev'!F23+'[1]Sokoto Cycle 1_rev'!I23</f>
        <v>50673</v>
      </c>
      <c r="E20" s="6">
        <f t="shared" si="0"/>
        <v>64762</v>
      </c>
      <c r="F20" s="7">
        <f t="shared" si="1"/>
        <v>1.0688788276101557</v>
      </c>
      <c r="H20" s="4" t="s">
        <v>46</v>
      </c>
      <c r="I20" s="5">
        <v>60588.720000000008</v>
      </c>
      <c r="J20" s="6">
        <f>'[1]Sokoto Cycle 2 State Sum_Rev'!L23+'[1]Sokoto Cycle 2 State Sum_Rev'!O23</f>
        <v>11013</v>
      </c>
      <c r="K20" s="6">
        <f>'[1]Sokoto Cycle 2 State Sum_Rev'!M23+'[1]Sokoto Cycle 2 State Sum_Rev'!P23</f>
        <v>34457</v>
      </c>
      <c r="L20" s="6">
        <f t="shared" si="2"/>
        <v>45470</v>
      </c>
      <c r="M20" s="7">
        <f t="shared" si="3"/>
        <v>0.75046972439754456</v>
      </c>
      <c r="O20" s="4" t="s">
        <v>46</v>
      </c>
      <c r="P20" s="5">
        <v>60588.720000000008</v>
      </c>
      <c r="Q20" s="6">
        <f>'[1]Sokoto Cycle 3 State Sum'!J23+'[1]Sokoto Cycle 3 State Sum'!M23</f>
        <v>12572</v>
      </c>
      <c r="R20" s="6">
        <f>'[1]Sokoto Cycle 3 State Sum'!K23+'[1]Sokoto Cycle 3 State Sum'!N23</f>
        <v>46943</v>
      </c>
      <c r="S20" s="6">
        <f t="shared" si="4"/>
        <v>59515</v>
      </c>
      <c r="T20" s="7">
        <f t="shared" si="5"/>
        <v>0.98227854953859384</v>
      </c>
    </row>
    <row r="21" spans="1:20" x14ac:dyDescent="0.2">
      <c r="A21" s="4" t="s">
        <v>47</v>
      </c>
      <c r="B21" s="5">
        <v>50718.41</v>
      </c>
      <c r="C21" s="6">
        <f>'[1]Sokoto Cycle 1_rev'!E24+'[1]Sokoto Cycle 1_rev'!H24</f>
        <v>8921</v>
      </c>
      <c r="D21" s="6">
        <f>'[1]Sokoto Cycle 1_rev'!F24+'[1]Sokoto Cycle 1_rev'!I24</f>
        <v>36162</v>
      </c>
      <c r="E21" s="6">
        <f t="shared" si="0"/>
        <v>45083</v>
      </c>
      <c r="F21" s="7">
        <f t="shared" si="1"/>
        <v>0.88888827548024474</v>
      </c>
      <c r="H21" s="4" t="s">
        <v>47</v>
      </c>
      <c r="I21" s="5">
        <v>50718.41</v>
      </c>
      <c r="J21" s="6">
        <f>'[1]Sokoto Cycle 2 State Sum_Rev'!L24+'[1]Sokoto Cycle 2 State Sum_Rev'!O24</f>
        <v>8511</v>
      </c>
      <c r="K21" s="6">
        <f>'[1]Sokoto Cycle 2 State Sum_Rev'!M24+'[1]Sokoto Cycle 2 State Sum_Rev'!P24</f>
        <v>32756</v>
      </c>
      <c r="L21" s="6">
        <f t="shared" si="2"/>
        <v>41267</v>
      </c>
      <c r="M21" s="7">
        <f t="shared" si="3"/>
        <v>0.81364932378597821</v>
      </c>
      <c r="O21" s="4" t="s">
        <v>47</v>
      </c>
      <c r="P21" s="5">
        <v>50718.41</v>
      </c>
      <c r="Q21" s="6">
        <f>'[1]Sokoto Cycle 3 State Sum'!J24+'[1]Sokoto Cycle 3 State Sum'!M24</f>
        <v>9913</v>
      </c>
      <c r="R21" s="6">
        <f>'[1]Sokoto Cycle 3 State Sum'!K24+'[1]Sokoto Cycle 3 State Sum'!N24</f>
        <v>41852</v>
      </c>
      <c r="S21" s="6">
        <f t="shared" si="4"/>
        <v>51765</v>
      </c>
      <c r="T21" s="7">
        <f t="shared" si="5"/>
        <v>1.0206353077708863</v>
      </c>
    </row>
    <row r="22" spans="1:20" x14ac:dyDescent="0.2">
      <c r="A22" s="4" t="s">
        <v>48</v>
      </c>
      <c r="B22" s="5">
        <v>58529.12000000001</v>
      </c>
      <c r="C22" s="6">
        <f>'[1]Sokoto Cycle 1_rev'!E25+'[1]Sokoto Cycle 1_rev'!H25</f>
        <v>11781</v>
      </c>
      <c r="D22" s="6">
        <f>'[1]Sokoto Cycle 1_rev'!F25+'[1]Sokoto Cycle 1_rev'!I25</f>
        <v>46287</v>
      </c>
      <c r="E22" s="6">
        <f t="shared" si="0"/>
        <v>58068</v>
      </c>
      <c r="F22" s="7">
        <f t="shared" si="1"/>
        <v>0.99212152856560953</v>
      </c>
      <c r="H22" s="4" t="s">
        <v>48</v>
      </c>
      <c r="I22" s="5">
        <v>58529.12000000001</v>
      </c>
      <c r="J22" s="6">
        <f>'[1]Sokoto Cycle 2 State Sum_Rev'!L25+'[1]Sokoto Cycle 2 State Sum_Rev'!O25</f>
        <v>17365</v>
      </c>
      <c r="K22" s="6">
        <f>'[1]Sokoto Cycle 2 State Sum_Rev'!M25+'[1]Sokoto Cycle 2 State Sum_Rev'!P25</f>
        <v>55145</v>
      </c>
      <c r="L22" s="6">
        <f t="shared" si="2"/>
        <v>72510</v>
      </c>
      <c r="M22" s="7">
        <f t="shared" si="3"/>
        <v>1.2388704972840867</v>
      </c>
      <c r="O22" s="4" t="s">
        <v>48</v>
      </c>
      <c r="P22" s="5">
        <v>58529.12000000001</v>
      </c>
      <c r="Q22" s="6">
        <f>'[1]Sokoto Cycle 3 State Sum'!J25+'[1]Sokoto Cycle 3 State Sum'!M25</f>
        <v>10160</v>
      </c>
      <c r="R22" s="6">
        <f>'[1]Sokoto Cycle 3 State Sum'!K25+'[1]Sokoto Cycle 3 State Sum'!N25</f>
        <v>41933</v>
      </c>
      <c r="S22" s="6">
        <f t="shared" si="4"/>
        <v>52093</v>
      </c>
      <c r="T22" s="7">
        <f t="shared" si="5"/>
        <v>0.89003559253923503</v>
      </c>
    </row>
    <row r="23" spans="1:20" x14ac:dyDescent="0.2">
      <c r="A23" s="4" t="s">
        <v>49</v>
      </c>
      <c r="B23" s="5">
        <v>29625.56</v>
      </c>
      <c r="C23" s="6">
        <f>'[1]Sokoto Cycle 1_rev'!E26+'[1]Sokoto Cycle 1_rev'!H26</f>
        <v>7274</v>
      </c>
      <c r="D23" s="6">
        <f>'[1]Sokoto Cycle 1_rev'!F26+'[1]Sokoto Cycle 1_rev'!I26</f>
        <v>23430</v>
      </c>
      <c r="E23" s="6">
        <f t="shared" si="0"/>
        <v>30704</v>
      </c>
      <c r="F23" s="7">
        <f t="shared" si="1"/>
        <v>1.0364023498627537</v>
      </c>
      <c r="H23" s="4" t="s">
        <v>49</v>
      </c>
      <c r="I23" s="5">
        <v>29625.56</v>
      </c>
      <c r="J23" s="6">
        <f>'[1]Sokoto Cycle 2 State Sum_Rev'!L26+'[1]Sokoto Cycle 2 State Sum_Rev'!O26</f>
        <v>5606</v>
      </c>
      <c r="K23" s="6">
        <f>'[1]Sokoto Cycle 2 State Sum_Rev'!M26+'[1]Sokoto Cycle 2 State Sum_Rev'!P26</f>
        <v>24116</v>
      </c>
      <c r="L23" s="6">
        <f t="shared" si="2"/>
        <v>29722</v>
      </c>
      <c r="M23" s="7">
        <f t="shared" si="3"/>
        <v>1.0032552971150588</v>
      </c>
      <c r="O23" s="4" t="s">
        <v>49</v>
      </c>
      <c r="P23" s="5">
        <v>29625.56</v>
      </c>
      <c r="Q23" s="6">
        <f>'[1]Sokoto Cycle 3 State Sum'!J26+'[1]Sokoto Cycle 3 State Sum'!M26</f>
        <v>5316</v>
      </c>
      <c r="R23" s="6">
        <f>'[1]Sokoto Cycle 3 State Sum'!K26+'[1]Sokoto Cycle 3 State Sum'!N26</f>
        <v>24085</v>
      </c>
      <c r="S23" s="6">
        <f t="shared" si="4"/>
        <v>29401</v>
      </c>
      <c r="T23" s="7">
        <f t="shared" si="5"/>
        <v>0.99242005889508922</v>
      </c>
    </row>
    <row r="24" spans="1:20" x14ac:dyDescent="0.2">
      <c r="A24" s="4" t="s">
        <v>50</v>
      </c>
      <c r="B24" s="5">
        <v>17790.46</v>
      </c>
      <c r="C24" s="6">
        <f>'[1]Sokoto Cycle 1_rev'!E27+'[1]Sokoto Cycle 1_rev'!H27</f>
        <v>2753</v>
      </c>
      <c r="D24" s="6">
        <f>'[1]Sokoto Cycle 1_rev'!F27+'[1]Sokoto Cycle 1_rev'!I27</f>
        <v>11290</v>
      </c>
      <c r="E24" s="6">
        <f t="shared" si="0"/>
        <v>14043</v>
      </c>
      <c r="F24" s="7">
        <f t="shared" si="1"/>
        <v>0.78935564341787678</v>
      </c>
      <c r="H24" s="4" t="s">
        <v>50</v>
      </c>
      <c r="I24" s="5">
        <v>17790.46</v>
      </c>
      <c r="J24" s="6">
        <f>'[1]Sokoto Cycle 2 State Sum_Rev'!L27+'[1]Sokoto Cycle 2 State Sum_Rev'!O27</f>
        <v>8305</v>
      </c>
      <c r="K24" s="6">
        <f>'[1]Sokoto Cycle 2 State Sum_Rev'!M27+'[1]Sokoto Cycle 2 State Sum_Rev'!P27</f>
        <v>23367</v>
      </c>
      <c r="L24" s="6">
        <f t="shared" si="2"/>
        <v>31672</v>
      </c>
      <c r="M24" s="7">
        <f t="shared" si="3"/>
        <v>1.7802799927601649</v>
      </c>
      <c r="O24" s="4" t="s">
        <v>50</v>
      </c>
      <c r="P24" s="5">
        <v>17790.46</v>
      </c>
      <c r="Q24" s="6">
        <f>'[1]Sokoto Cycle 3 State Sum'!J27+'[1]Sokoto Cycle 3 State Sum'!M27</f>
        <v>5475</v>
      </c>
      <c r="R24" s="6">
        <f>'[1]Sokoto Cycle 3 State Sum'!K27+'[1]Sokoto Cycle 3 State Sum'!N27</f>
        <v>18581</v>
      </c>
      <c r="S24" s="6">
        <f t="shared" si="4"/>
        <v>24056</v>
      </c>
      <c r="T24" s="7">
        <f t="shared" si="5"/>
        <v>1.3521853847511531</v>
      </c>
    </row>
    <row r="25" spans="1:20" x14ac:dyDescent="0.2">
      <c r="A25" s="4" t="s">
        <v>51</v>
      </c>
      <c r="B25" s="5">
        <v>46738.48</v>
      </c>
      <c r="C25" s="6">
        <f>'[1]Sokoto Cycle 1_rev'!E28+'[1]Sokoto Cycle 1_rev'!H28</f>
        <v>14302</v>
      </c>
      <c r="D25" s="6">
        <f>'[1]Sokoto Cycle 1_rev'!F28+'[1]Sokoto Cycle 1_rev'!I28</f>
        <v>61644</v>
      </c>
      <c r="E25" s="6">
        <f t="shared" si="0"/>
        <v>75946</v>
      </c>
      <c r="F25" s="7">
        <f t="shared" si="1"/>
        <v>1.6249137755442624</v>
      </c>
      <c r="H25" s="4" t="s">
        <v>51</v>
      </c>
      <c r="I25" s="5">
        <v>46738.48</v>
      </c>
      <c r="J25" s="6">
        <f>'[1]Sokoto Cycle 2 State Sum_Rev'!L28+'[1]Sokoto Cycle 2 State Sum_Rev'!O28</f>
        <v>8424</v>
      </c>
      <c r="K25" s="6">
        <f>'[1]Sokoto Cycle 2 State Sum_Rev'!M28+'[1]Sokoto Cycle 2 State Sum_Rev'!P28</f>
        <v>46989</v>
      </c>
      <c r="L25" s="6">
        <f t="shared" si="2"/>
        <v>55413</v>
      </c>
      <c r="M25" s="7">
        <f t="shared" si="3"/>
        <v>1.1855969642144972</v>
      </c>
      <c r="O25" s="4" t="s">
        <v>51</v>
      </c>
      <c r="P25" s="5">
        <v>46738.48</v>
      </c>
      <c r="Q25" s="6">
        <f>'[1]Sokoto Cycle 3 State Sum'!J28+'[1]Sokoto Cycle 3 State Sum'!M28</f>
        <v>8884</v>
      </c>
      <c r="R25" s="6">
        <f>'[1]Sokoto Cycle 3 State Sum'!K28+'[1]Sokoto Cycle 3 State Sum'!N28</f>
        <v>42511</v>
      </c>
      <c r="S25" s="6">
        <f t="shared" si="4"/>
        <v>51395</v>
      </c>
      <c r="T25" s="7">
        <f t="shared" si="5"/>
        <v>1.0996292562359751</v>
      </c>
    </row>
    <row r="26" spans="1:20" x14ac:dyDescent="0.2">
      <c r="A26" s="4" t="s">
        <v>52</v>
      </c>
      <c r="B26" s="5">
        <v>42233.770000000004</v>
      </c>
      <c r="C26" s="6">
        <f>'[1]Sokoto Cycle 1_rev'!E29+'[1]Sokoto Cycle 1_rev'!H29</f>
        <v>6860</v>
      </c>
      <c r="D26" s="6">
        <f>'[1]Sokoto Cycle 1_rev'!F29+'[1]Sokoto Cycle 1_rev'!I29</f>
        <v>28650</v>
      </c>
      <c r="E26" s="6">
        <f t="shared" si="0"/>
        <v>35510</v>
      </c>
      <c r="F26" s="7">
        <f t="shared" si="1"/>
        <v>0.84079635798556451</v>
      </c>
      <c r="H26" s="4" t="s">
        <v>52</v>
      </c>
      <c r="I26" s="5">
        <v>42233.770000000004</v>
      </c>
      <c r="J26" s="6">
        <f>'[1]Sokoto Cycle 2 State Sum_Rev'!L29+'[1]Sokoto Cycle 2 State Sum_Rev'!O29</f>
        <v>6310</v>
      </c>
      <c r="K26" s="6">
        <f>'[1]Sokoto Cycle 2 State Sum_Rev'!M29+'[1]Sokoto Cycle 2 State Sum_Rev'!P29</f>
        <v>27968</v>
      </c>
      <c r="L26" s="6">
        <f t="shared" si="2"/>
        <v>34278</v>
      </c>
      <c r="M26" s="7">
        <f t="shared" si="3"/>
        <v>0.8116253888771946</v>
      </c>
      <c r="O26" s="4" t="s">
        <v>52</v>
      </c>
      <c r="P26" s="5">
        <v>42233.770000000004</v>
      </c>
      <c r="Q26" s="6">
        <f>'[1]Sokoto Cycle 3 State Sum'!J29+'[1]Sokoto Cycle 3 State Sum'!M29</f>
        <v>7881</v>
      </c>
      <c r="R26" s="6">
        <f>'[1]Sokoto Cycle 3 State Sum'!K29+'[1]Sokoto Cycle 3 State Sum'!N29</f>
        <v>34078</v>
      </c>
      <c r="S26" s="6">
        <f t="shared" si="4"/>
        <v>41959</v>
      </c>
      <c r="T26" s="7">
        <f t="shared" si="5"/>
        <v>0.99349406884585478</v>
      </c>
    </row>
    <row r="27" spans="1:20" x14ac:dyDescent="0.2">
      <c r="A27" s="4" t="s">
        <v>53</v>
      </c>
      <c r="B27" s="5">
        <v>29926.9</v>
      </c>
      <c r="C27" s="6">
        <f>'[1]Sokoto Cycle 1_rev'!E30+'[1]Sokoto Cycle 1_rev'!H30</f>
        <v>6271</v>
      </c>
      <c r="D27" s="6">
        <f>'[1]Sokoto Cycle 1_rev'!F30+'[1]Sokoto Cycle 1_rev'!I30</f>
        <v>21589</v>
      </c>
      <c r="E27" s="6">
        <f t="shared" si="0"/>
        <v>27860</v>
      </c>
      <c r="F27" s="7">
        <f t="shared" si="1"/>
        <v>0.93093504505979563</v>
      </c>
      <c r="H27" s="4" t="s">
        <v>53</v>
      </c>
      <c r="I27" s="5">
        <v>29926.9</v>
      </c>
      <c r="J27" s="6">
        <f>'[1]Sokoto Cycle 2 State Sum_Rev'!L30+'[1]Sokoto Cycle 2 State Sum_Rev'!O30</f>
        <v>6117</v>
      </c>
      <c r="K27" s="6">
        <f>'[1]Sokoto Cycle 2 State Sum_Rev'!M30+'[1]Sokoto Cycle 2 State Sum_Rev'!P30</f>
        <v>25612</v>
      </c>
      <c r="L27" s="6">
        <f t="shared" si="2"/>
        <v>31729</v>
      </c>
      <c r="M27" s="7">
        <f t="shared" si="3"/>
        <v>1.0602167280941226</v>
      </c>
      <c r="O27" s="4" t="s">
        <v>53</v>
      </c>
      <c r="P27" s="5">
        <v>29926.9</v>
      </c>
      <c r="Q27" s="6">
        <f>'[1]Sokoto Cycle 3 State Sum'!J30+'[1]Sokoto Cycle 3 State Sum'!M30</f>
        <v>5494</v>
      </c>
      <c r="R27" s="6">
        <f>'[1]Sokoto Cycle 3 State Sum'!K30+'[1]Sokoto Cycle 3 State Sum'!N30</f>
        <v>24487</v>
      </c>
      <c r="S27" s="6">
        <f t="shared" si="4"/>
        <v>29981</v>
      </c>
      <c r="T27" s="7">
        <f t="shared" si="5"/>
        <v>1.0018077381887198</v>
      </c>
    </row>
    <row r="28" spans="1:20" s="11" customFormat="1" x14ac:dyDescent="0.2">
      <c r="A28" s="8" t="s">
        <v>25</v>
      </c>
      <c r="B28" s="9">
        <f>SUM(B5:B27)</f>
        <v>961992.99</v>
      </c>
      <c r="C28" s="9">
        <f>SUM(C5:C27)</f>
        <v>199014</v>
      </c>
      <c r="D28" s="9">
        <f t="shared" ref="D28:E28" si="6">SUM(D5:D27)</f>
        <v>727178</v>
      </c>
      <c r="E28" s="9">
        <f t="shared" si="6"/>
        <v>926192</v>
      </c>
      <c r="F28" s="10">
        <f>E28/B28</f>
        <v>0.962784562494577</v>
      </c>
      <c r="H28" s="8" t="s">
        <v>26</v>
      </c>
      <c r="I28" s="9">
        <f>SUM(I5:I27)</f>
        <v>961992.99</v>
      </c>
      <c r="J28" s="12">
        <f>SUM(J5:J27)</f>
        <v>217432</v>
      </c>
      <c r="K28" s="12">
        <f t="shared" ref="K28:L28" si="7">SUM(K5:K27)</f>
        <v>821099</v>
      </c>
      <c r="L28" s="12">
        <f t="shared" si="7"/>
        <v>1038531</v>
      </c>
      <c r="M28" s="10">
        <f>L28/I28</f>
        <v>1.079561920716283</v>
      </c>
      <c r="O28" s="8" t="s">
        <v>27</v>
      </c>
      <c r="P28" s="9">
        <f>SUM(P5:P27)</f>
        <v>961992.99</v>
      </c>
      <c r="Q28" s="9">
        <f>SUM(Q5:Q27)</f>
        <v>189425</v>
      </c>
      <c r="R28" s="9">
        <f>SUM(R5:R27)</f>
        <v>753792</v>
      </c>
      <c r="S28" s="9">
        <f>SUM(S5:S27)</f>
        <v>943217</v>
      </c>
      <c r="T28" s="10">
        <f>S28/P28</f>
        <v>0.98048219665301306</v>
      </c>
    </row>
    <row r="30" spans="1:20" x14ac:dyDescent="0.2">
      <c r="A30" s="72" t="s">
        <v>1</v>
      </c>
      <c r="B30" s="2" t="s">
        <v>2</v>
      </c>
      <c r="C30" s="73" t="s">
        <v>3</v>
      </c>
      <c r="D30" s="73"/>
      <c r="E30" s="73"/>
      <c r="F30" s="73"/>
    </row>
    <row r="31" spans="1:20" x14ac:dyDescent="0.2">
      <c r="A31" s="72"/>
      <c r="B31" s="3" t="s">
        <v>4</v>
      </c>
      <c r="C31" s="3" t="s">
        <v>5</v>
      </c>
      <c r="D31" s="3" t="s">
        <v>5</v>
      </c>
      <c r="E31" s="73" t="s">
        <v>6</v>
      </c>
      <c r="F31" s="73" t="s">
        <v>7</v>
      </c>
      <c r="R31" s="1" t="s">
        <v>28</v>
      </c>
    </row>
    <row r="32" spans="1:20" x14ac:dyDescent="0.2">
      <c r="A32" s="72"/>
      <c r="B32" s="3" t="s">
        <v>8</v>
      </c>
      <c r="C32" s="3" t="s">
        <v>9</v>
      </c>
      <c r="D32" s="3" t="s">
        <v>10</v>
      </c>
      <c r="E32" s="73"/>
      <c r="F32" s="73"/>
    </row>
    <row r="33" spans="1:6" x14ac:dyDescent="0.2">
      <c r="A33" s="4" t="s">
        <v>31</v>
      </c>
      <c r="B33" s="5">
        <v>27329.03</v>
      </c>
      <c r="C33" s="6">
        <f>'[1]Sokoto Cycle 4 State Sum'!K8+'[1]Sokoto Cycle 4 State Sum'!N8</f>
        <v>3638</v>
      </c>
      <c r="D33" s="6">
        <f>'[1]Sokoto Cycle 4 State Sum'!L8+'[1]Sokoto Cycle 4 State Sum'!O8</f>
        <v>13899</v>
      </c>
      <c r="E33" s="6">
        <f>C33+D33</f>
        <v>17537</v>
      </c>
      <c r="F33" s="7">
        <f>E33/B33</f>
        <v>0.64169858937547364</v>
      </c>
    </row>
    <row r="34" spans="1:6" x14ac:dyDescent="0.2">
      <c r="A34" s="4" t="s">
        <v>32</v>
      </c>
      <c r="B34" s="5">
        <v>45642.18</v>
      </c>
      <c r="C34" s="6">
        <f>'[1]Sokoto Cycle 4 State Sum'!K9+'[1]Sokoto Cycle 4 State Sum'!N9</f>
        <v>8454</v>
      </c>
      <c r="D34" s="6">
        <f>'[1]Sokoto Cycle 4 State Sum'!L9+'[1]Sokoto Cycle 4 State Sum'!O9</f>
        <v>29617</v>
      </c>
      <c r="E34" s="6">
        <f t="shared" ref="E34:E55" si="8">C34+D34</f>
        <v>38071</v>
      </c>
      <c r="F34" s="7">
        <f t="shared" ref="F34:F55" si="9">E34/B34</f>
        <v>0.83411879099552211</v>
      </c>
    </row>
    <row r="35" spans="1:6" x14ac:dyDescent="0.2">
      <c r="A35" s="4" t="s">
        <v>33</v>
      </c>
      <c r="B35" s="5">
        <v>50622.649999999994</v>
      </c>
      <c r="C35" s="6">
        <f>'[1]Sokoto Cycle 4 State Sum'!K10+'[1]Sokoto Cycle 4 State Sum'!N10</f>
        <v>8275</v>
      </c>
      <c r="D35" s="6">
        <f>'[1]Sokoto Cycle 4 State Sum'!L10+'[1]Sokoto Cycle 4 State Sum'!O10</f>
        <v>30241</v>
      </c>
      <c r="E35" s="6">
        <f t="shared" si="8"/>
        <v>38516</v>
      </c>
      <c r="F35" s="7">
        <f t="shared" si="9"/>
        <v>0.76084519478928903</v>
      </c>
    </row>
    <row r="36" spans="1:6" x14ac:dyDescent="0.2">
      <c r="A36" s="4" t="s">
        <v>34</v>
      </c>
      <c r="B36" s="5">
        <v>64601.330000000009</v>
      </c>
      <c r="C36" s="6">
        <f>'[1]Sokoto Cycle 4 State Sum'!K11+'[1]Sokoto Cycle 4 State Sum'!N11</f>
        <v>11772</v>
      </c>
      <c r="D36" s="6">
        <f>'[1]Sokoto Cycle 4 State Sum'!L11+'[1]Sokoto Cycle 4 State Sum'!O11</f>
        <v>51842</v>
      </c>
      <c r="E36" s="6">
        <f t="shared" si="8"/>
        <v>63614</v>
      </c>
      <c r="F36" s="7">
        <f t="shared" si="9"/>
        <v>0.98471656852885214</v>
      </c>
    </row>
    <row r="37" spans="1:6" x14ac:dyDescent="0.2">
      <c r="A37" s="4" t="s">
        <v>35</v>
      </c>
      <c r="B37" s="5">
        <v>47435.020000000004</v>
      </c>
      <c r="C37" s="6">
        <f>'[1]Sokoto Cycle 4 State Sum'!K12+'[1]Sokoto Cycle 4 State Sum'!N12</f>
        <v>6232</v>
      </c>
      <c r="D37" s="6">
        <f>'[1]Sokoto Cycle 4 State Sum'!L12+'[1]Sokoto Cycle 4 State Sum'!O12</f>
        <v>24365</v>
      </c>
      <c r="E37" s="6">
        <f t="shared" si="8"/>
        <v>30597</v>
      </c>
      <c r="F37" s="7">
        <f t="shared" si="9"/>
        <v>0.64502976914524324</v>
      </c>
    </row>
    <row r="38" spans="1:6" x14ac:dyDescent="0.2">
      <c r="A38" s="4" t="s">
        <v>36</v>
      </c>
      <c r="B38" s="5">
        <v>24861.5</v>
      </c>
      <c r="C38" s="6">
        <f>'[1]Sokoto Cycle 4 State Sum'!K13+'[1]Sokoto Cycle 4 State Sum'!N13</f>
        <v>3764</v>
      </c>
      <c r="D38" s="6">
        <f>'[1]Sokoto Cycle 4 State Sum'!L13+'[1]Sokoto Cycle 4 State Sum'!O13</f>
        <v>14102</v>
      </c>
      <c r="E38" s="6">
        <f t="shared" si="8"/>
        <v>17866</v>
      </c>
      <c r="F38" s="7">
        <f t="shared" si="9"/>
        <v>0.71862116123323205</v>
      </c>
    </row>
    <row r="39" spans="1:6" x14ac:dyDescent="0.2">
      <c r="A39" s="4" t="s">
        <v>37</v>
      </c>
      <c r="B39" s="5">
        <v>60201.5</v>
      </c>
      <c r="C39" s="6">
        <f>'[1]Sokoto Cycle 4 State Sum'!K14+'[1]Sokoto Cycle 4 State Sum'!N14</f>
        <v>9406</v>
      </c>
      <c r="D39" s="6">
        <f>'[1]Sokoto Cycle 4 State Sum'!L14+'[1]Sokoto Cycle 4 State Sum'!O14</f>
        <v>38057</v>
      </c>
      <c r="E39" s="6">
        <f t="shared" si="8"/>
        <v>47463</v>
      </c>
      <c r="F39" s="7">
        <f t="shared" si="9"/>
        <v>0.78840228233515774</v>
      </c>
    </row>
    <row r="40" spans="1:6" x14ac:dyDescent="0.2">
      <c r="A40" s="4" t="s">
        <v>38</v>
      </c>
      <c r="B40" s="5">
        <v>39158.620000000003</v>
      </c>
      <c r="C40" s="6">
        <f>'[1]Sokoto Cycle 4 State Sum'!K15+'[1]Sokoto Cycle 4 State Sum'!N15</f>
        <v>7317</v>
      </c>
      <c r="D40" s="6">
        <f>'[1]Sokoto Cycle 4 State Sum'!L15+'[1]Sokoto Cycle 4 State Sum'!O15</f>
        <v>24735</v>
      </c>
      <c r="E40" s="6">
        <f t="shared" si="8"/>
        <v>32052</v>
      </c>
      <c r="F40" s="7">
        <f t="shared" si="9"/>
        <v>0.81851709789568672</v>
      </c>
    </row>
    <row r="41" spans="1:6" x14ac:dyDescent="0.2">
      <c r="A41" s="4" t="s">
        <v>39</v>
      </c>
      <c r="B41" s="5">
        <v>38017.29</v>
      </c>
      <c r="C41" s="6">
        <f>'[1]Sokoto Cycle 4 State Sum'!K16+'[1]Sokoto Cycle 4 State Sum'!N16</f>
        <v>7537</v>
      </c>
      <c r="D41" s="6">
        <f>'[1]Sokoto Cycle 4 State Sum'!L16+'[1]Sokoto Cycle 4 State Sum'!O16</f>
        <v>28652</v>
      </c>
      <c r="E41" s="6">
        <f t="shared" si="8"/>
        <v>36189</v>
      </c>
      <c r="F41" s="7">
        <f t="shared" si="9"/>
        <v>0.95190898667422108</v>
      </c>
    </row>
    <row r="42" spans="1:6" x14ac:dyDescent="0.2">
      <c r="A42" s="4" t="s">
        <v>40</v>
      </c>
      <c r="B42" s="5">
        <v>32437.18</v>
      </c>
      <c r="C42" s="6">
        <f>'[1]Sokoto Cycle 4 State Sum'!K17+'[1]Sokoto Cycle 4 State Sum'!N17</f>
        <v>6291</v>
      </c>
      <c r="D42" s="6">
        <f>'[1]Sokoto Cycle 4 State Sum'!L17+'[1]Sokoto Cycle 4 State Sum'!O17</f>
        <v>18002</v>
      </c>
      <c r="E42" s="6">
        <f t="shared" si="8"/>
        <v>24293</v>
      </c>
      <c r="F42" s="7">
        <f t="shared" si="9"/>
        <v>0.74892453659658453</v>
      </c>
    </row>
    <row r="43" spans="1:6" x14ac:dyDescent="0.2">
      <c r="A43" s="4" t="s">
        <v>41</v>
      </c>
      <c r="B43" s="5">
        <v>34841.82</v>
      </c>
      <c r="C43" s="6">
        <f>'[1]Sokoto Cycle 4 State Sum'!K18+'[1]Sokoto Cycle 4 State Sum'!N18</f>
        <v>9970</v>
      </c>
      <c r="D43" s="6">
        <f>'[1]Sokoto Cycle 4 State Sum'!L18+'[1]Sokoto Cycle 4 State Sum'!O18</f>
        <v>23892</v>
      </c>
      <c r="E43" s="6">
        <f t="shared" si="8"/>
        <v>33862</v>
      </c>
      <c r="F43" s="7">
        <f t="shared" si="9"/>
        <v>0.9718780477024449</v>
      </c>
    </row>
    <row r="44" spans="1:6" x14ac:dyDescent="0.2">
      <c r="A44" s="4" t="s">
        <v>42</v>
      </c>
      <c r="B44" s="5">
        <v>38814.15</v>
      </c>
      <c r="C44" s="6">
        <f>'[1]Sokoto Cycle 4 State Sum'!K19+'[1]Sokoto Cycle 4 State Sum'!N19</f>
        <v>4020</v>
      </c>
      <c r="D44" s="6">
        <f>'[1]Sokoto Cycle 4 State Sum'!L19+'[1]Sokoto Cycle 4 State Sum'!O19</f>
        <v>20184</v>
      </c>
      <c r="E44" s="6">
        <f t="shared" si="8"/>
        <v>24204</v>
      </c>
      <c r="F44" s="7">
        <f t="shared" si="9"/>
        <v>0.62358701659059901</v>
      </c>
    </row>
    <row r="45" spans="1:6" x14ac:dyDescent="0.2">
      <c r="A45" s="4" t="s">
        <v>43</v>
      </c>
      <c r="B45" s="5">
        <v>54019.090000000011</v>
      </c>
      <c r="C45" s="6">
        <f>'[1]Sokoto Cycle 4 State Sum'!K20+'[1]Sokoto Cycle 4 State Sum'!N20</f>
        <v>8127</v>
      </c>
      <c r="D45" s="6">
        <f>'[1]Sokoto Cycle 4 State Sum'!L20+'[1]Sokoto Cycle 4 State Sum'!O20</f>
        <v>31193</v>
      </c>
      <c r="E45" s="6">
        <f t="shared" si="8"/>
        <v>39320</v>
      </c>
      <c r="F45" s="7">
        <f t="shared" si="9"/>
        <v>0.72789082526195814</v>
      </c>
    </row>
    <row r="46" spans="1:6" x14ac:dyDescent="0.2">
      <c r="A46" s="4" t="s">
        <v>44</v>
      </c>
      <c r="B46" s="5">
        <v>40700.090000000004</v>
      </c>
      <c r="C46" s="6">
        <f>'[1]Sokoto Cycle 4 State Sum'!K21+'[1]Sokoto Cycle 4 State Sum'!N21</f>
        <v>6885</v>
      </c>
      <c r="D46" s="6">
        <f>'[1]Sokoto Cycle 4 State Sum'!L21+'[1]Sokoto Cycle 4 State Sum'!O21</f>
        <v>23180</v>
      </c>
      <c r="E46" s="6">
        <f t="shared" si="8"/>
        <v>30065</v>
      </c>
      <c r="F46" s="7">
        <f t="shared" si="9"/>
        <v>0.73869615521734711</v>
      </c>
    </row>
    <row r="47" spans="1:6" x14ac:dyDescent="0.2">
      <c r="A47" s="4" t="s">
        <v>45</v>
      </c>
      <c r="B47" s="5">
        <v>27160.120000000003</v>
      </c>
      <c r="C47" s="6">
        <f>'[1]Sokoto Cycle 4 State Sum'!K22+'[1]Sokoto Cycle 4 State Sum'!N22</f>
        <v>4192</v>
      </c>
      <c r="D47" s="6">
        <f>'[1]Sokoto Cycle 4 State Sum'!L22+'[1]Sokoto Cycle 4 State Sum'!O22</f>
        <v>14278</v>
      </c>
      <c r="E47" s="6">
        <f t="shared" si="8"/>
        <v>18470</v>
      </c>
      <c r="F47" s="7">
        <f t="shared" si="9"/>
        <v>0.6800411780213047</v>
      </c>
    </row>
    <row r="48" spans="1:6" x14ac:dyDescent="0.2">
      <c r="A48" s="4" t="s">
        <v>46</v>
      </c>
      <c r="B48" s="5">
        <v>60588.720000000008</v>
      </c>
      <c r="C48" s="6">
        <f>'[1]Sokoto Cycle 4 State Sum'!K23+'[1]Sokoto Cycle 4 State Sum'!N23</f>
        <v>12572</v>
      </c>
      <c r="D48" s="6">
        <f>'[1]Sokoto Cycle 4 State Sum'!L23+'[1]Sokoto Cycle 4 State Sum'!O23</f>
        <v>46943</v>
      </c>
      <c r="E48" s="6">
        <f t="shared" si="8"/>
        <v>59515</v>
      </c>
      <c r="F48" s="7">
        <f t="shared" si="9"/>
        <v>0.98227854953859384</v>
      </c>
    </row>
    <row r="49" spans="1:6" x14ac:dyDescent="0.2">
      <c r="A49" s="4" t="s">
        <v>47</v>
      </c>
      <c r="B49" s="5">
        <v>50718.41</v>
      </c>
      <c r="C49" s="6">
        <f>'[1]Sokoto Cycle 4 State Sum'!K24+'[1]Sokoto Cycle 4 State Sum'!N24</f>
        <v>8018</v>
      </c>
      <c r="D49" s="6">
        <f>'[1]Sokoto Cycle 4 State Sum'!L24+'[1]Sokoto Cycle 4 State Sum'!O24</f>
        <v>35700</v>
      </c>
      <c r="E49" s="6">
        <f t="shared" si="8"/>
        <v>43718</v>
      </c>
      <c r="F49" s="7">
        <f t="shared" si="9"/>
        <v>0.86197497121853772</v>
      </c>
    </row>
    <row r="50" spans="1:6" x14ac:dyDescent="0.2">
      <c r="A50" s="4" t="s">
        <v>48</v>
      </c>
      <c r="B50" s="5">
        <v>58529.12000000001</v>
      </c>
      <c r="C50" s="6">
        <f>'[1]Sokoto Cycle 4 State Sum'!K25+'[1]Sokoto Cycle 4 State Sum'!N25</f>
        <v>8318</v>
      </c>
      <c r="D50" s="6">
        <f>'[1]Sokoto Cycle 4 State Sum'!L25+'[1]Sokoto Cycle 4 State Sum'!O25</f>
        <v>32627</v>
      </c>
      <c r="E50" s="6">
        <f t="shared" si="8"/>
        <v>40945</v>
      </c>
      <c r="F50" s="7">
        <f t="shared" si="9"/>
        <v>0.6995663013556328</v>
      </c>
    </row>
    <row r="51" spans="1:6" x14ac:dyDescent="0.2">
      <c r="A51" s="4" t="s">
        <v>49</v>
      </c>
      <c r="B51" s="5">
        <v>29625.56</v>
      </c>
      <c r="C51" s="6">
        <f>'[1]Sokoto Cycle 4 State Sum'!K26+'[1]Sokoto Cycle 4 State Sum'!N26</f>
        <v>4483</v>
      </c>
      <c r="D51" s="6">
        <f>'[1]Sokoto Cycle 4 State Sum'!L26+'[1]Sokoto Cycle 4 State Sum'!O26</f>
        <v>18288</v>
      </c>
      <c r="E51" s="6">
        <f t="shared" si="8"/>
        <v>22771</v>
      </c>
      <c r="F51" s="7">
        <f t="shared" si="9"/>
        <v>0.7686268208938497</v>
      </c>
    </row>
    <row r="52" spans="1:6" x14ac:dyDescent="0.2">
      <c r="A52" s="4" t="s">
        <v>50</v>
      </c>
      <c r="B52" s="5">
        <v>17790.46</v>
      </c>
      <c r="C52" s="6">
        <f>'[1]Sokoto Cycle 4 State Sum'!K27+'[1]Sokoto Cycle 4 State Sum'!N27</f>
        <v>2854</v>
      </c>
      <c r="D52" s="6">
        <f>'[1]Sokoto Cycle 4 State Sum'!L27+'[1]Sokoto Cycle 4 State Sum'!O27</f>
        <v>11262</v>
      </c>
      <c r="E52" s="6">
        <f t="shared" si="8"/>
        <v>14116</v>
      </c>
      <c r="F52" s="7">
        <f t="shared" si="9"/>
        <v>0.79345896620998002</v>
      </c>
    </row>
    <row r="53" spans="1:6" x14ac:dyDescent="0.2">
      <c r="A53" s="4" t="s">
        <v>51</v>
      </c>
      <c r="B53" s="5">
        <v>46738.48</v>
      </c>
      <c r="C53" s="6">
        <f>'[1]Sokoto Cycle 4 State Sum'!K28+'[1]Sokoto Cycle 4 State Sum'!N28</f>
        <v>9477</v>
      </c>
      <c r="D53" s="6">
        <f>'[1]Sokoto Cycle 4 State Sum'!L28+'[1]Sokoto Cycle 4 State Sum'!O28</f>
        <v>37967</v>
      </c>
      <c r="E53" s="6">
        <f t="shared" si="8"/>
        <v>47444</v>
      </c>
      <c r="F53" s="7">
        <f t="shared" si="9"/>
        <v>1.0150950565786478</v>
      </c>
    </row>
    <row r="54" spans="1:6" x14ac:dyDescent="0.2">
      <c r="A54" s="4" t="s">
        <v>52</v>
      </c>
      <c r="B54" s="5">
        <v>42233.770000000004</v>
      </c>
      <c r="C54" s="6">
        <f>'[1]Sokoto Cycle 4 State Sum'!K29+'[1]Sokoto Cycle 4 State Sum'!N29</f>
        <v>7178</v>
      </c>
      <c r="D54" s="6">
        <f>'[1]Sokoto Cycle 4 State Sum'!L29+'[1]Sokoto Cycle 4 State Sum'!O29</f>
        <v>26421</v>
      </c>
      <c r="E54" s="6">
        <f t="shared" si="8"/>
        <v>33599</v>
      </c>
      <c r="F54" s="7">
        <f t="shared" si="9"/>
        <v>0.79554820703905893</v>
      </c>
    </row>
    <row r="55" spans="1:6" x14ac:dyDescent="0.2">
      <c r="A55" s="4" t="s">
        <v>53</v>
      </c>
      <c r="B55" s="5">
        <v>29926.9</v>
      </c>
      <c r="C55" s="6">
        <f>'[1]Sokoto Cycle 4 State Sum'!K30+'[1]Sokoto Cycle 4 State Sum'!N30</f>
        <v>5423</v>
      </c>
      <c r="D55" s="6">
        <f>'[1]Sokoto Cycle 4 State Sum'!L30+'[1]Sokoto Cycle 4 State Sum'!O30</f>
        <v>19638</v>
      </c>
      <c r="E55" s="6">
        <f t="shared" si="8"/>
        <v>25061</v>
      </c>
      <c r="F55" s="7">
        <f t="shared" si="9"/>
        <v>0.83740714875246014</v>
      </c>
    </row>
    <row r="56" spans="1:6" x14ac:dyDescent="0.2">
      <c r="A56" s="8" t="s">
        <v>29</v>
      </c>
      <c r="B56" s="9">
        <f>SUM(B33:B55)</f>
        <v>961992.99</v>
      </c>
      <c r="C56" s="9">
        <f>SUM(C33:C55)</f>
        <v>164203</v>
      </c>
      <c r="D56" s="9">
        <f t="shared" ref="D56:E56" si="10">SUM(D33:D55)</f>
        <v>615085</v>
      </c>
      <c r="E56" s="9">
        <f t="shared" si="10"/>
        <v>779288</v>
      </c>
      <c r="F56" s="10">
        <f>E56/B56</f>
        <v>0.8100765890196352</v>
      </c>
    </row>
  </sheetData>
  <mergeCells count="17">
    <mergeCell ref="A1:F1"/>
    <mergeCell ref="A2:A4"/>
    <mergeCell ref="C2:F2"/>
    <mergeCell ref="H2:H4"/>
    <mergeCell ref="J2:M2"/>
    <mergeCell ref="A30:A32"/>
    <mergeCell ref="C30:F30"/>
    <mergeCell ref="E31:E32"/>
    <mergeCell ref="F31:F32"/>
    <mergeCell ref="Q2:T2"/>
    <mergeCell ref="E3:E4"/>
    <mergeCell ref="F3:F4"/>
    <mergeCell ref="L3:L4"/>
    <mergeCell ref="M3:M4"/>
    <mergeCell ref="S3:S4"/>
    <mergeCell ref="T3:T4"/>
    <mergeCell ref="O2:O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F1"/>
    </sheetView>
  </sheetViews>
  <sheetFormatPr defaultRowHeight="12.75" x14ac:dyDescent="0.2"/>
  <cols>
    <col min="1" max="1" width="13.140625" style="1" customWidth="1"/>
    <col min="2" max="5" width="9.140625" style="1"/>
    <col min="6" max="6" width="9.140625" style="28"/>
    <col min="7" max="16384" width="9.140625" style="1"/>
  </cols>
  <sheetData>
    <row r="1" spans="1:6" x14ac:dyDescent="0.2">
      <c r="A1" s="72" t="s">
        <v>111</v>
      </c>
      <c r="B1" s="72"/>
      <c r="C1" s="72"/>
      <c r="D1" s="72"/>
      <c r="E1" s="72"/>
      <c r="F1" s="72"/>
    </row>
    <row r="2" spans="1:6" x14ac:dyDescent="0.2">
      <c r="A2" s="72" t="s">
        <v>1</v>
      </c>
      <c r="B2" s="2" t="s">
        <v>2</v>
      </c>
      <c r="C2" s="74" t="s">
        <v>112</v>
      </c>
      <c r="D2" s="74"/>
      <c r="E2" s="74"/>
      <c r="F2" s="29"/>
    </row>
    <row r="3" spans="1:6" x14ac:dyDescent="0.2">
      <c r="A3" s="72"/>
      <c r="B3" s="3" t="s">
        <v>4</v>
      </c>
      <c r="C3" s="3" t="s">
        <v>5</v>
      </c>
      <c r="D3" s="3" t="s">
        <v>5</v>
      </c>
      <c r="E3" s="73" t="s">
        <v>6</v>
      </c>
      <c r="F3" s="75" t="s">
        <v>7</v>
      </c>
    </row>
    <row r="4" spans="1:6" x14ac:dyDescent="0.2">
      <c r="A4" s="72"/>
      <c r="B4" s="3" t="s">
        <v>8</v>
      </c>
      <c r="C4" s="3" t="s">
        <v>9</v>
      </c>
      <c r="D4" s="3" t="s">
        <v>10</v>
      </c>
      <c r="E4" s="73"/>
      <c r="F4" s="75"/>
    </row>
    <row r="5" spans="1:6" x14ac:dyDescent="0.2">
      <c r="A5" s="20" t="s">
        <v>113</v>
      </c>
      <c r="B5" s="30">
        <v>50623</v>
      </c>
      <c r="C5" s="30">
        <v>9047</v>
      </c>
      <c r="D5" s="30">
        <v>31105</v>
      </c>
      <c r="E5" s="30">
        <f>C5+D5</f>
        <v>40152</v>
      </c>
      <c r="F5" s="31">
        <f>E5/B5</f>
        <v>0.79315726053374946</v>
      </c>
    </row>
    <row r="6" spans="1:6" x14ac:dyDescent="0.2">
      <c r="A6" s="20" t="s">
        <v>114</v>
      </c>
      <c r="B6" s="22">
        <v>45642</v>
      </c>
      <c r="C6" s="22">
        <v>10129</v>
      </c>
      <c r="D6" s="22">
        <v>35815</v>
      </c>
      <c r="E6" s="30">
        <f>C6+D6</f>
        <v>45944</v>
      </c>
      <c r="F6" s="31">
        <f>E6/B6</f>
        <v>1.0066167126769203</v>
      </c>
    </row>
    <row r="7" spans="1:6" x14ac:dyDescent="0.2">
      <c r="A7" s="20" t="s">
        <v>115</v>
      </c>
      <c r="B7" s="22">
        <v>64599</v>
      </c>
      <c r="C7" s="22">
        <v>15608</v>
      </c>
      <c r="D7" s="22">
        <v>56960</v>
      </c>
      <c r="E7" s="30">
        <f>C7+D7</f>
        <v>72568</v>
      </c>
      <c r="F7" s="31">
        <f>E7/B7</f>
        <v>1.1233610427405998</v>
      </c>
    </row>
    <row r="8" spans="1:6" x14ac:dyDescent="0.2">
      <c r="A8" s="20" t="s">
        <v>116</v>
      </c>
      <c r="B8" s="22">
        <v>64869.538211855099</v>
      </c>
      <c r="C8" s="22">
        <v>7947</v>
      </c>
      <c r="D8" s="22">
        <v>29663</v>
      </c>
      <c r="E8" s="30">
        <f>C8+D8</f>
        <v>37610</v>
      </c>
      <c r="F8" s="31">
        <f>E8/B8</f>
        <v>0.57977906174036342</v>
      </c>
    </row>
    <row r="9" spans="1:6" x14ac:dyDescent="0.2">
      <c r="A9" s="8" t="s">
        <v>117</v>
      </c>
      <c r="B9" s="21">
        <f>SUM(B5:B8)</f>
        <v>225733.53821185511</v>
      </c>
      <c r="C9" s="21">
        <f>SUM(C5:C8)</f>
        <v>42731</v>
      </c>
      <c r="D9" s="21">
        <f>SUM(D5:D8)</f>
        <v>153543</v>
      </c>
      <c r="E9" s="21">
        <f>SUM(E5:E8)</f>
        <v>196274</v>
      </c>
      <c r="F9" s="24">
        <v>0.86899999999999999</v>
      </c>
    </row>
    <row r="10" spans="1:6" x14ac:dyDescent="0.2">
      <c r="A10" s="4"/>
      <c r="B10" s="4"/>
      <c r="C10" s="4"/>
      <c r="D10" s="4"/>
      <c r="E10" s="4"/>
      <c r="F10" s="25"/>
    </row>
    <row r="11" spans="1:6" x14ac:dyDescent="0.2">
      <c r="A11" s="20" t="s">
        <v>113</v>
      </c>
      <c r="B11" s="30">
        <v>50623</v>
      </c>
      <c r="C11" s="30">
        <v>8946</v>
      </c>
      <c r="D11" s="30">
        <v>38720</v>
      </c>
      <c r="E11" s="30">
        <f t="shared" ref="E11:E14" si="0">C11+D11</f>
        <v>47666</v>
      </c>
      <c r="F11" s="31">
        <f t="shared" ref="F11:F14" si="1">E11/B11</f>
        <v>0.94158781581494577</v>
      </c>
    </row>
    <row r="12" spans="1:6" x14ac:dyDescent="0.2">
      <c r="A12" s="20" t="s">
        <v>114</v>
      </c>
      <c r="B12" s="30">
        <v>45642</v>
      </c>
      <c r="C12" s="30">
        <v>6194</v>
      </c>
      <c r="D12" s="30">
        <v>25045</v>
      </c>
      <c r="E12" s="30">
        <f t="shared" si="0"/>
        <v>31239</v>
      </c>
      <c r="F12" s="31">
        <f t="shared" si="1"/>
        <v>0.68443538845799923</v>
      </c>
    </row>
    <row r="13" spans="1:6" x14ac:dyDescent="0.2">
      <c r="A13" s="20" t="s">
        <v>115</v>
      </c>
      <c r="B13" s="22">
        <v>64599</v>
      </c>
      <c r="C13" s="22">
        <v>7303</v>
      </c>
      <c r="D13" s="22">
        <v>37049</v>
      </c>
      <c r="E13" s="30">
        <f t="shared" si="0"/>
        <v>44352</v>
      </c>
      <c r="F13" s="31">
        <f t="shared" si="1"/>
        <v>0.68657409557423488</v>
      </c>
    </row>
    <row r="14" spans="1:6" x14ac:dyDescent="0.2">
      <c r="A14" s="20" t="s">
        <v>116</v>
      </c>
      <c r="B14" s="22">
        <v>64869.538211855099</v>
      </c>
      <c r="C14" s="22">
        <v>2870</v>
      </c>
      <c r="D14" s="22">
        <v>27775</v>
      </c>
      <c r="E14" s="30">
        <f t="shared" si="0"/>
        <v>30645</v>
      </c>
      <c r="F14" s="31">
        <f t="shared" si="1"/>
        <v>0.47240971409288585</v>
      </c>
    </row>
    <row r="15" spans="1:6" x14ac:dyDescent="0.2">
      <c r="A15" s="8" t="s">
        <v>118</v>
      </c>
      <c r="B15" s="21">
        <f>SUM(B11:B14)</f>
        <v>225733.53821185511</v>
      </c>
      <c r="C15" s="21">
        <f>SUM(C11:C14)</f>
        <v>25313</v>
      </c>
      <c r="D15" s="21">
        <f>SUM(D11:D14)</f>
        <v>128589</v>
      </c>
      <c r="E15" s="21">
        <f>SUM(E11:E14)</f>
        <v>153902</v>
      </c>
      <c r="F15" s="26">
        <v>0.68200000000000005</v>
      </c>
    </row>
    <row r="16" spans="1:6" x14ac:dyDescent="0.2">
      <c r="A16" s="4"/>
      <c r="B16" s="4"/>
      <c r="C16" s="4"/>
      <c r="D16" s="4"/>
      <c r="E16" s="4"/>
      <c r="F16" s="25"/>
    </row>
    <row r="17" spans="1:8" x14ac:dyDescent="0.2">
      <c r="A17" s="20" t="s">
        <v>113</v>
      </c>
      <c r="B17" s="22">
        <v>50623</v>
      </c>
      <c r="C17" s="22">
        <v>9398</v>
      </c>
      <c r="D17" s="22">
        <v>38529</v>
      </c>
      <c r="E17" s="30">
        <f t="shared" ref="E17:E20" si="2">C17+D17</f>
        <v>47927</v>
      </c>
      <c r="F17" s="31">
        <f t="shared" ref="F17:F20" si="3">E17/B17</f>
        <v>0.94674357505481699</v>
      </c>
    </row>
    <row r="18" spans="1:8" x14ac:dyDescent="0.2">
      <c r="A18" s="20" t="s">
        <v>114</v>
      </c>
      <c r="B18" s="22">
        <v>45642</v>
      </c>
      <c r="C18" s="22">
        <v>5230</v>
      </c>
      <c r="D18" s="22">
        <v>26280</v>
      </c>
      <c r="E18" s="30">
        <f t="shared" si="2"/>
        <v>31510</v>
      </c>
      <c r="F18" s="31">
        <f t="shared" si="3"/>
        <v>0.69037290215152713</v>
      </c>
    </row>
    <row r="19" spans="1:8" x14ac:dyDescent="0.2">
      <c r="A19" s="20" t="s">
        <v>115</v>
      </c>
      <c r="B19" s="22">
        <v>64599</v>
      </c>
      <c r="C19" s="22">
        <v>10057</v>
      </c>
      <c r="D19" s="22">
        <v>47658</v>
      </c>
      <c r="E19" s="30">
        <f t="shared" si="2"/>
        <v>57715</v>
      </c>
      <c r="F19" s="31">
        <f t="shared" si="3"/>
        <v>0.89343488289292405</v>
      </c>
    </row>
    <row r="20" spans="1:8" x14ac:dyDescent="0.2">
      <c r="A20" s="20" t="s">
        <v>116</v>
      </c>
      <c r="B20" s="22">
        <v>64869.538211855099</v>
      </c>
      <c r="C20" s="22">
        <v>3660</v>
      </c>
      <c r="D20" s="22">
        <v>36995</v>
      </c>
      <c r="E20" s="30">
        <f t="shared" si="2"/>
        <v>40655</v>
      </c>
      <c r="F20" s="31">
        <f t="shared" si="3"/>
        <v>0.62671942980735107</v>
      </c>
    </row>
    <row r="21" spans="1:8" x14ac:dyDescent="0.2">
      <c r="A21" s="8" t="s">
        <v>119</v>
      </c>
      <c r="B21" s="21">
        <f>SUM(B17:B20)</f>
        <v>225733.53821185511</v>
      </c>
      <c r="C21" s="21">
        <f>SUM(C17:C20)</f>
        <v>28345</v>
      </c>
      <c r="D21" s="21">
        <f>SUM(D17:D20)</f>
        <v>149462</v>
      </c>
      <c r="E21" s="21">
        <f>SUM(E17:E20)</f>
        <v>177807</v>
      </c>
      <c r="F21" s="24">
        <v>0.78800000000000003</v>
      </c>
    </row>
    <row r="22" spans="1:8" x14ac:dyDescent="0.2">
      <c r="A22" s="4"/>
      <c r="B22" s="4"/>
      <c r="C22" s="4"/>
      <c r="D22" s="4"/>
      <c r="E22" s="4"/>
      <c r="F22" s="25"/>
    </row>
    <row r="23" spans="1:8" x14ac:dyDescent="0.2">
      <c r="A23" s="20" t="s">
        <v>113</v>
      </c>
      <c r="B23" s="23">
        <v>50623</v>
      </c>
      <c r="C23" s="23">
        <v>9776</v>
      </c>
      <c r="D23" s="23">
        <v>37896</v>
      </c>
      <c r="E23" s="30">
        <f t="shared" ref="E23:E26" si="4">C23+D23</f>
        <v>47672</v>
      </c>
      <c r="F23" s="31">
        <f t="shared" ref="F23:F26" si="5">E23/B23</f>
        <v>0.94170633901586231</v>
      </c>
    </row>
    <row r="24" spans="1:8" x14ac:dyDescent="0.2">
      <c r="A24" s="20" t="s">
        <v>114</v>
      </c>
      <c r="B24" s="22">
        <v>45642</v>
      </c>
      <c r="C24" s="22">
        <v>4997</v>
      </c>
      <c r="D24" s="22">
        <v>25866</v>
      </c>
      <c r="E24" s="30">
        <f t="shared" si="4"/>
        <v>30863</v>
      </c>
      <c r="F24" s="31">
        <f t="shared" si="5"/>
        <v>0.67619736207878711</v>
      </c>
      <c r="H24" s="1" t="s">
        <v>28</v>
      </c>
    </row>
    <row r="25" spans="1:8" x14ac:dyDescent="0.2">
      <c r="A25" s="20" t="s">
        <v>115</v>
      </c>
      <c r="B25" s="23">
        <v>64599</v>
      </c>
      <c r="C25" s="23">
        <v>10156</v>
      </c>
      <c r="D25" s="23">
        <v>56838</v>
      </c>
      <c r="E25" s="30">
        <f t="shared" si="4"/>
        <v>66994</v>
      </c>
      <c r="F25" s="31">
        <f t="shared" si="5"/>
        <v>1.0370748773200824</v>
      </c>
    </row>
    <row r="26" spans="1:8" x14ac:dyDescent="0.2">
      <c r="A26" s="20" t="s">
        <v>116</v>
      </c>
      <c r="B26" s="22">
        <v>64869.538211855099</v>
      </c>
      <c r="C26" s="22">
        <v>3746</v>
      </c>
      <c r="D26" s="22">
        <v>44823</v>
      </c>
      <c r="E26" s="30">
        <f t="shared" si="4"/>
        <v>48569</v>
      </c>
      <c r="F26" s="31">
        <f t="shared" si="5"/>
        <v>0.74871814011347271</v>
      </c>
    </row>
    <row r="27" spans="1:8" x14ac:dyDescent="0.2">
      <c r="A27" s="8" t="s">
        <v>120</v>
      </c>
      <c r="B27" s="21">
        <f>SUM(B23:B26)</f>
        <v>225733.53821185511</v>
      </c>
      <c r="C27" s="21">
        <f>SUM(C23:C26)</f>
        <v>28675</v>
      </c>
      <c r="D27" s="21">
        <f>SUM(D23:D26)</f>
        <v>165423</v>
      </c>
      <c r="E27" s="21">
        <f>SUM(E23:E26)</f>
        <v>194098</v>
      </c>
      <c r="F27" s="26">
        <v>0.86</v>
      </c>
    </row>
  </sheetData>
  <mergeCells count="5">
    <mergeCell ref="A1:F1"/>
    <mergeCell ref="A2:A4"/>
    <mergeCell ref="C2:E2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F1"/>
    </sheetView>
  </sheetViews>
  <sheetFormatPr defaultRowHeight="15" x14ac:dyDescent="0.25"/>
  <cols>
    <col min="1" max="1" width="10.7109375" bestFit="1" customWidth="1"/>
    <col min="6" max="6" width="9.140625" style="27"/>
  </cols>
  <sheetData>
    <row r="1" spans="1:6" x14ac:dyDescent="0.25">
      <c r="A1" s="72" t="s">
        <v>121</v>
      </c>
      <c r="B1" s="72"/>
      <c r="C1" s="72"/>
      <c r="D1" s="72"/>
      <c r="E1" s="72"/>
      <c r="F1" s="72"/>
    </row>
    <row r="2" spans="1:6" x14ac:dyDescent="0.25">
      <c r="A2" s="72" t="s">
        <v>1</v>
      </c>
      <c r="B2" s="2" t="s">
        <v>2</v>
      </c>
      <c r="C2" s="74" t="s">
        <v>112</v>
      </c>
      <c r="D2" s="74"/>
      <c r="E2" s="74"/>
      <c r="F2" s="29"/>
    </row>
    <row r="3" spans="1:6" x14ac:dyDescent="0.25">
      <c r="A3" s="72"/>
      <c r="B3" s="3" t="s">
        <v>4</v>
      </c>
      <c r="C3" s="3" t="s">
        <v>5</v>
      </c>
      <c r="D3" s="3" t="s">
        <v>5</v>
      </c>
      <c r="E3" s="73" t="s">
        <v>6</v>
      </c>
      <c r="F3" s="75" t="s">
        <v>7</v>
      </c>
    </row>
    <row r="4" spans="1:6" x14ac:dyDescent="0.25">
      <c r="A4" s="72"/>
      <c r="B4" s="3" t="s">
        <v>8</v>
      </c>
      <c r="C4" s="3" t="s">
        <v>9</v>
      </c>
      <c r="D4" s="3" t="s">
        <v>10</v>
      </c>
      <c r="E4" s="73"/>
      <c r="F4" s="75"/>
    </row>
    <row r="5" spans="1:6" x14ac:dyDescent="0.25">
      <c r="A5" s="32"/>
      <c r="B5" s="32"/>
      <c r="C5" s="32"/>
      <c r="D5" s="32"/>
      <c r="E5" s="32"/>
      <c r="F5" s="33"/>
    </row>
    <row r="6" spans="1:6" x14ac:dyDescent="0.25">
      <c r="A6" s="20" t="s">
        <v>122</v>
      </c>
      <c r="B6" s="30">
        <v>47435</v>
      </c>
      <c r="C6" s="30">
        <v>10963</v>
      </c>
      <c r="D6" s="30">
        <v>29582</v>
      </c>
      <c r="E6" s="30">
        <f>C6+D6</f>
        <v>40545</v>
      </c>
      <c r="F6" s="31">
        <f>E6/B6</f>
        <v>0.85474860335195535</v>
      </c>
    </row>
    <row r="7" spans="1:6" x14ac:dyDescent="0.25">
      <c r="A7" s="20" t="s">
        <v>123</v>
      </c>
      <c r="B7" s="22">
        <v>24862</v>
      </c>
      <c r="C7" s="22">
        <v>4650</v>
      </c>
      <c r="D7" s="22">
        <v>18787</v>
      </c>
      <c r="E7" s="30">
        <f>C7+D7</f>
        <v>23437</v>
      </c>
      <c r="F7" s="31">
        <f>E7/B7</f>
        <v>0.94268361354677821</v>
      </c>
    </row>
    <row r="8" spans="1:6" x14ac:dyDescent="0.25">
      <c r="A8" s="8" t="s">
        <v>117</v>
      </c>
      <c r="B8" s="21">
        <f>SUM(B6:B7)</f>
        <v>72297</v>
      </c>
      <c r="C8" s="21">
        <f t="shared" ref="C8:E8" si="0">SUM(C6:C7)</f>
        <v>15613</v>
      </c>
      <c r="D8" s="21">
        <f t="shared" si="0"/>
        <v>48369</v>
      </c>
      <c r="E8" s="21">
        <f t="shared" si="0"/>
        <v>63982</v>
      </c>
      <c r="F8" s="24">
        <f>E8/B8</f>
        <v>0.88498831210147033</v>
      </c>
    </row>
    <row r="9" spans="1:6" x14ac:dyDescent="0.25">
      <c r="A9" s="4"/>
      <c r="B9" s="4"/>
      <c r="C9" s="4"/>
      <c r="D9" s="4"/>
      <c r="E9" s="4"/>
      <c r="F9" s="25"/>
    </row>
    <row r="10" spans="1:6" x14ac:dyDescent="0.25">
      <c r="A10" s="20" t="s">
        <v>122</v>
      </c>
      <c r="B10" s="30">
        <v>47435</v>
      </c>
      <c r="C10" s="30">
        <v>7953</v>
      </c>
      <c r="D10" s="30">
        <v>32181</v>
      </c>
      <c r="E10" s="30">
        <f t="shared" ref="E10:E11" si="1">C10+D10</f>
        <v>40134</v>
      </c>
      <c r="F10" s="31">
        <f>E10/B10</f>
        <v>0.84608411510488035</v>
      </c>
    </row>
    <row r="11" spans="1:6" x14ac:dyDescent="0.25">
      <c r="A11" s="20" t="s">
        <v>123</v>
      </c>
      <c r="B11" s="22">
        <v>24862</v>
      </c>
      <c r="C11" s="30">
        <v>4958</v>
      </c>
      <c r="D11" s="30">
        <v>22076</v>
      </c>
      <c r="E11" s="30">
        <f t="shared" si="1"/>
        <v>27034</v>
      </c>
      <c r="F11" s="31">
        <f>E11/B11</f>
        <v>1.0873622395623843</v>
      </c>
    </row>
    <row r="12" spans="1:6" x14ac:dyDescent="0.25">
      <c r="A12" s="8" t="s">
        <v>118</v>
      </c>
      <c r="B12" s="21">
        <f>SUM(B10:B11)</f>
        <v>72297</v>
      </c>
      <c r="C12" s="21">
        <f>SUM(C10:C11)</f>
        <v>12911</v>
      </c>
      <c r="D12" s="21">
        <f>SUM(D10:D11)</f>
        <v>54257</v>
      </c>
      <c r="E12" s="21">
        <f>SUM(E10:E11)</f>
        <v>67168</v>
      </c>
      <c r="F12" s="26">
        <f>E12/B12</f>
        <v>0.92905653069975236</v>
      </c>
    </row>
    <row r="13" spans="1:6" x14ac:dyDescent="0.25">
      <c r="A13" s="4"/>
      <c r="B13" s="4"/>
      <c r="C13" s="4"/>
      <c r="D13" s="4"/>
      <c r="E13" s="4"/>
      <c r="F13" s="25"/>
    </row>
    <row r="14" spans="1:6" x14ac:dyDescent="0.25">
      <c r="A14" s="20" t="s">
        <v>122</v>
      </c>
      <c r="B14" s="30">
        <v>47435</v>
      </c>
      <c r="C14" s="22">
        <v>10315</v>
      </c>
      <c r="D14" s="22">
        <v>36342</v>
      </c>
      <c r="E14" s="30">
        <f t="shared" ref="E14:E15" si="2">C14+D14</f>
        <v>46657</v>
      </c>
      <c r="F14" s="31">
        <f>E14/B14</f>
        <v>0.98359860862232529</v>
      </c>
    </row>
    <row r="15" spans="1:6" x14ac:dyDescent="0.25">
      <c r="A15" s="20" t="s">
        <v>123</v>
      </c>
      <c r="B15" s="22">
        <v>24862</v>
      </c>
      <c r="C15" s="22">
        <v>5533</v>
      </c>
      <c r="D15" s="22">
        <v>20078</v>
      </c>
      <c r="E15" s="30">
        <f t="shared" si="2"/>
        <v>25611</v>
      </c>
      <c r="F15" s="31">
        <f>E15/B15</f>
        <v>1.0301262971603249</v>
      </c>
    </row>
    <row r="16" spans="1:6" x14ac:dyDescent="0.25">
      <c r="A16" s="8" t="s">
        <v>119</v>
      </c>
      <c r="B16" s="21">
        <f>SUM(B14:B15)</f>
        <v>72297</v>
      </c>
      <c r="C16" s="21">
        <f>SUM(C14:C15)</f>
        <v>15848</v>
      </c>
      <c r="D16" s="21">
        <f>SUM(D14:D15)</f>
        <v>56420</v>
      </c>
      <c r="E16" s="21">
        <f>SUM(E14:E15)</f>
        <v>72268</v>
      </c>
      <c r="F16" s="24">
        <f>E16/B16</f>
        <v>0.99959887685519455</v>
      </c>
    </row>
    <row r="17" spans="1:6" x14ac:dyDescent="0.25">
      <c r="A17" s="4"/>
      <c r="B17" s="4"/>
      <c r="C17" s="4"/>
      <c r="D17" s="4"/>
      <c r="E17" s="4"/>
      <c r="F17" s="25"/>
    </row>
    <row r="18" spans="1:6" x14ac:dyDescent="0.25">
      <c r="A18" s="20" t="s">
        <v>122</v>
      </c>
      <c r="B18" s="30">
        <v>47435</v>
      </c>
      <c r="C18" s="23">
        <v>10740</v>
      </c>
      <c r="D18" s="23">
        <v>38222</v>
      </c>
      <c r="E18" s="30">
        <f t="shared" ref="E18:E19" si="3">C18+D18</f>
        <v>48962</v>
      </c>
      <c r="F18" s="31">
        <f>E18/B18</f>
        <v>1.0321914198376727</v>
      </c>
    </row>
    <row r="19" spans="1:6" x14ac:dyDescent="0.25">
      <c r="A19" s="20" t="s">
        <v>123</v>
      </c>
      <c r="B19" s="22">
        <v>24862</v>
      </c>
      <c r="C19" s="22">
        <v>4977</v>
      </c>
      <c r="D19" s="22">
        <v>19410</v>
      </c>
      <c r="E19" s="30">
        <f t="shared" si="3"/>
        <v>24387</v>
      </c>
      <c r="F19" s="31">
        <f>E19/B19</f>
        <v>0.98089453784892611</v>
      </c>
    </row>
    <row r="20" spans="1:6" x14ac:dyDescent="0.25">
      <c r="A20" s="8" t="s">
        <v>120</v>
      </c>
      <c r="B20" s="21">
        <f>SUM(B18:B19)</f>
        <v>72297</v>
      </c>
      <c r="C20" s="21">
        <f t="shared" ref="C20" si="4">SUM(C18:C19)</f>
        <v>15717</v>
      </c>
      <c r="D20" s="21">
        <f>SUM(D18:D19)</f>
        <v>57632</v>
      </c>
      <c r="E20" s="21">
        <f>SUM(E18:E19)</f>
        <v>73349</v>
      </c>
      <c r="F20" s="26">
        <f>E20/B20</f>
        <v>1.0145510878736324</v>
      </c>
    </row>
  </sheetData>
  <mergeCells count="5">
    <mergeCell ref="A1:F1"/>
    <mergeCell ref="A2:A4"/>
    <mergeCell ref="C2:E2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workbookViewId="0">
      <selection sqref="A1:F1"/>
    </sheetView>
  </sheetViews>
  <sheetFormatPr defaultRowHeight="12.75" x14ac:dyDescent="0.2"/>
  <cols>
    <col min="1" max="1" width="12.5703125" style="1" bestFit="1" customWidth="1"/>
    <col min="2" max="2" width="9.85546875" style="1" customWidth="1"/>
    <col min="3" max="3" width="9.42578125" style="1" customWidth="1"/>
    <col min="4" max="4" width="10" style="1" customWidth="1"/>
    <col min="5" max="5" width="9.7109375" style="1" customWidth="1"/>
    <col min="6" max="6" width="9.42578125" style="1" customWidth="1"/>
    <col min="7" max="7" width="9.140625" style="1"/>
    <col min="8" max="8" width="12.5703125" style="1" bestFit="1" customWidth="1"/>
    <col min="9" max="9" width="9.140625" style="1"/>
    <col min="10" max="12" width="9.7109375" style="1" bestFit="1" customWidth="1"/>
    <col min="13" max="14" width="9.140625" style="1"/>
    <col min="15" max="15" width="12.5703125" style="1" bestFit="1" customWidth="1"/>
    <col min="16" max="16384" width="9.140625" style="1"/>
  </cols>
  <sheetData>
    <row r="1" spans="1:20" x14ac:dyDescent="0.2">
      <c r="A1" s="72" t="s">
        <v>54</v>
      </c>
      <c r="B1" s="72"/>
      <c r="C1" s="72"/>
      <c r="D1" s="72"/>
      <c r="E1" s="72"/>
      <c r="F1" s="72"/>
    </row>
    <row r="2" spans="1:20" x14ac:dyDescent="0.2">
      <c r="A2" s="72" t="s">
        <v>55</v>
      </c>
      <c r="B2" s="2" t="s">
        <v>2</v>
      </c>
      <c r="C2" s="73" t="s">
        <v>3</v>
      </c>
      <c r="D2" s="73"/>
      <c r="E2" s="73"/>
      <c r="F2" s="73"/>
      <c r="H2" s="72" t="s">
        <v>55</v>
      </c>
      <c r="I2" s="2" t="s">
        <v>2</v>
      </c>
      <c r="J2" s="73" t="s">
        <v>3</v>
      </c>
      <c r="K2" s="73"/>
      <c r="L2" s="73"/>
      <c r="M2" s="73"/>
      <c r="O2" s="72" t="s">
        <v>55</v>
      </c>
      <c r="P2" s="2" t="s">
        <v>2</v>
      </c>
      <c r="Q2" s="73" t="s">
        <v>3</v>
      </c>
      <c r="R2" s="73"/>
      <c r="S2" s="73"/>
      <c r="T2" s="73"/>
    </row>
    <row r="3" spans="1:20" x14ac:dyDescent="0.2">
      <c r="A3" s="72"/>
      <c r="B3" s="3" t="s">
        <v>4</v>
      </c>
      <c r="C3" s="3" t="s">
        <v>5</v>
      </c>
      <c r="D3" s="3" t="s">
        <v>5</v>
      </c>
      <c r="E3" s="73" t="s">
        <v>6</v>
      </c>
      <c r="F3" s="73" t="s">
        <v>7</v>
      </c>
      <c r="H3" s="72"/>
      <c r="I3" s="3" t="s">
        <v>4</v>
      </c>
      <c r="J3" s="3" t="s">
        <v>5</v>
      </c>
      <c r="K3" s="3" t="s">
        <v>5</v>
      </c>
      <c r="L3" s="73" t="s">
        <v>6</v>
      </c>
      <c r="M3" s="73" t="s">
        <v>7</v>
      </c>
      <c r="O3" s="72"/>
      <c r="P3" s="3" t="s">
        <v>4</v>
      </c>
      <c r="Q3" s="3" t="s">
        <v>5</v>
      </c>
      <c r="R3" s="3" t="s">
        <v>5</v>
      </c>
      <c r="S3" s="73" t="s">
        <v>6</v>
      </c>
      <c r="T3" s="73" t="s">
        <v>7</v>
      </c>
    </row>
    <row r="4" spans="1:20" x14ac:dyDescent="0.2">
      <c r="A4" s="72"/>
      <c r="B4" s="3" t="s">
        <v>8</v>
      </c>
      <c r="C4" s="3" t="s">
        <v>9</v>
      </c>
      <c r="D4" s="3" t="s">
        <v>10</v>
      </c>
      <c r="E4" s="73"/>
      <c r="F4" s="73"/>
      <c r="H4" s="72"/>
      <c r="I4" s="3" t="s">
        <v>8</v>
      </c>
      <c r="J4" s="3" t="s">
        <v>9</v>
      </c>
      <c r="K4" s="3" t="s">
        <v>10</v>
      </c>
      <c r="L4" s="73"/>
      <c r="M4" s="73"/>
      <c r="O4" s="72"/>
      <c r="P4" s="3" t="s">
        <v>8</v>
      </c>
      <c r="Q4" s="3" t="s">
        <v>9</v>
      </c>
      <c r="R4" s="3" t="s">
        <v>10</v>
      </c>
      <c r="S4" s="73"/>
      <c r="T4" s="73"/>
    </row>
    <row r="5" spans="1:20" x14ac:dyDescent="0.2">
      <c r="A5" s="4" t="s">
        <v>56</v>
      </c>
      <c r="B5" s="13">
        <v>38737</v>
      </c>
      <c r="C5" s="13">
        <v>5712</v>
      </c>
      <c r="D5" s="13">
        <v>34142</v>
      </c>
      <c r="E5" s="6">
        <f t="shared" ref="E5:E18" si="0">C5+D5</f>
        <v>39854</v>
      </c>
      <c r="F5" s="7">
        <f t="shared" ref="F5:F43" si="1">E5/B5</f>
        <v>1.0288354802901618</v>
      </c>
      <c r="H5" s="4" t="s">
        <v>56</v>
      </c>
      <c r="I5" s="13">
        <v>38737</v>
      </c>
      <c r="J5" s="13">
        <v>5855</v>
      </c>
      <c r="K5" s="13">
        <v>34056</v>
      </c>
      <c r="L5" s="14">
        <f t="shared" ref="L5:L35" si="2">J5+K5</f>
        <v>39911</v>
      </c>
      <c r="M5" s="7">
        <f t="shared" ref="M5:M18" si="3">L5/I5</f>
        <v>1.0303069416836617</v>
      </c>
      <c r="O5" s="4" t="s">
        <v>56</v>
      </c>
      <c r="P5" s="13">
        <v>38737</v>
      </c>
      <c r="Q5" s="13">
        <v>5902</v>
      </c>
      <c r="R5" s="13">
        <v>35823</v>
      </c>
      <c r="S5" s="6">
        <f t="shared" ref="S5:S18" si="4">Q5+R5</f>
        <v>41725</v>
      </c>
      <c r="T5" s="7">
        <f t="shared" ref="T5:T18" si="5">S5/P5</f>
        <v>1.0771355551539872</v>
      </c>
    </row>
    <row r="6" spans="1:20" x14ac:dyDescent="0.2">
      <c r="A6" s="4" t="s">
        <v>57</v>
      </c>
      <c r="B6" s="13">
        <v>25141</v>
      </c>
      <c r="C6" s="13">
        <v>3511</v>
      </c>
      <c r="D6" s="13">
        <v>21922</v>
      </c>
      <c r="E6" s="6">
        <f t="shared" si="0"/>
        <v>25433</v>
      </c>
      <c r="F6" s="7">
        <f t="shared" si="1"/>
        <v>1.0116144942524163</v>
      </c>
      <c r="H6" s="4" t="s">
        <v>57</v>
      </c>
      <c r="I6" s="13">
        <v>25141</v>
      </c>
      <c r="J6" s="13">
        <v>3392</v>
      </c>
      <c r="K6" s="13">
        <v>21230</v>
      </c>
      <c r="L6" s="14">
        <f t="shared" si="2"/>
        <v>24622</v>
      </c>
      <c r="M6" s="7">
        <f t="shared" si="3"/>
        <v>0.97935642973628734</v>
      </c>
      <c r="O6" s="4" t="s">
        <v>57</v>
      </c>
      <c r="P6" s="13">
        <v>25141</v>
      </c>
      <c r="Q6" s="13">
        <v>3458</v>
      </c>
      <c r="R6" s="13">
        <v>20870</v>
      </c>
      <c r="S6" s="6">
        <f t="shared" si="4"/>
        <v>24328</v>
      </c>
      <c r="T6" s="7">
        <f t="shared" si="5"/>
        <v>0.96766238415337491</v>
      </c>
    </row>
    <row r="7" spans="1:20" x14ac:dyDescent="0.2">
      <c r="A7" s="4" t="s">
        <v>58</v>
      </c>
      <c r="B7" s="13">
        <v>69583</v>
      </c>
      <c r="C7" s="13">
        <v>10887</v>
      </c>
      <c r="D7" s="13">
        <v>60984</v>
      </c>
      <c r="E7" s="6">
        <f t="shared" si="0"/>
        <v>71871</v>
      </c>
      <c r="F7" s="7">
        <f t="shared" si="1"/>
        <v>1.0328815946423695</v>
      </c>
      <c r="H7" s="4" t="s">
        <v>58</v>
      </c>
      <c r="I7" s="13">
        <v>69583</v>
      </c>
      <c r="J7" s="13">
        <v>10955</v>
      </c>
      <c r="K7" s="13">
        <v>61613</v>
      </c>
      <c r="L7" s="14">
        <f t="shared" si="2"/>
        <v>72568</v>
      </c>
      <c r="M7" s="7">
        <f t="shared" si="3"/>
        <v>1.0428984090941753</v>
      </c>
      <c r="O7" s="4" t="s">
        <v>58</v>
      </c>
      <c r="P7" s="13">
        <v>69583</v>
      </c>
      <c r="Q7" s="13">
        <v>11148</v>
      </c>
      <c r="R7" s="13">
        <v>63513</v>
      </c>
      <c r="S7" s="6">
        <f t="shared" si="4"/>
        <v>74661</v>
      </c>
      <c r="T7" s="7">
        <f t="shared" si="5"/>
        <v>1.072977595102252</v>
      </c>
    </row>
    <row r="8" spans="1:20" x14ac:dyDescent="0.2">
      <c r="A8" s="4" t="s">
        <v>59</v>
      </c>
      <c r="B8" s="13">
        <v>38562</v>
      </c>
      <c r="C8" s="13">
        <v>6221</v>
      </c>
      <c r="D8" s="13">
        <v>35013</v>
      </c>
      <c r="E8" s="6">
        <f t="shared" si="0"/>
        <v>41234</v>
      </c>
      <c r="F8" s="7">
        <f t="shared" si="1"/>
        <v>1.0692910118769774</v>
      </c>
      <c r="H8" s="4" t="s">
        <v>59</v>
      </c>
      <c r="I8" s="13">
        <v>38562</v>
      </c>
      <c r="J8" s="13">
        <v>6137</v>
      </c>
      <c r="K8" s="13">
        <v>35214</v>
      </c>
      <c r="L8" s="14">
        <f t="shared" si="2"/>
        <v>41351</v>
      </c>
      <c r="M8" s="7">
        <f t="shared" si="3"/>
        <v>1.0723250868730876</v>
      </c>
      <c r="O8" s="4" t="s">
        <v>59</v>
      </c>
      <c r="P8" s="13">
        <v>38562</v>
      </c>
      <c r="Q8" s="13">
        <v>6244</v>
      </c>
      <c r="R8" s="13">
        <v>36112</v>
      </c>
      <c r="S8" s="6">
        <f t="shared" si="4"/>
        <v>42356</v>
      </c>
      <c r="T8" s="7">
        <f t="shared" si="5"/>
        <v>1.0983870131217262</v>
      </c>
    </row>
    <row r="9" spans="1:20" x14ac:dyDescent="0.2">
      <c r="A9" s="4" t="s">
        <v>60</v>
      </c>
      <c r="B9" s="13">
        <v>31812</v>
      </c>
      <c r="C9" s="13">
        <v>4675</v>
      </c>
      <c r="D9" s="13">
        <v>27683</v>
      </c>
      <c r="E9" s="6">
        <f t="shared" si="0"/>
        <v>32358</v>
      </c>
      <c r="F9" s="7">
        <f t="shared" si="1"/>
        <v>1.0171633345907205</v>
      </c>
      <c r="H9" s="4" t="s">
        <v>60</v>
      </c>
      <c r="I9" s="13">
        <v>31812</v>
      </c>
      <c r="J9" s="13">
        <v>4824</v>
      </c>
      <c r="K9" s="13">
        <v>27974</v>
      </c>
      <c r="L9" s="14">
        <f t="shared" si="2"/>
        <v>32798</v>
      </c>
      <c r="M9" s="7">
        <f t="shared" si="3"/>
        <v>1.0309945932352571</v>
      </c>
      <c r="O9" s="4" t="s">
        <v>60</v>
      </c>
      <c r="P9" s="13">
        <v>31812</v>
      </c>
      <c r="Q9" s="13">
        <v>5045</v>
      </c>
      <c r="R9" s="13">
        <v>28439</v>
      </c>
      <c r="S9" s="6">
        <f t="shared" si="4"/>
        <v>33484</v>
      </c>
      <c r="T9" s="7">
        <f t="shared" si="5"/>
        <v>1.0525587828492393</v>
      </c>
    </row>
    <row r="10" spans="1:20" x14ac:dyDescent="0.2">
      <c r="A10" s="4" t="s">
        <v>61</v>
      </c>
      <c r="B10" s="13">
        <v>38697</v>
      </c>
      <c r="C10" s="13">
        <v>5729</v>
      </c>
      <c r="D10" s="13">
        <v>33121</v>
      </c>
      <c r="E10" s="6">
        <f t="shared" si="0"/>
        <v>38850</v>
      </c>
      <c r="F10" s="7">
        <f t="shared" si="1"/>
        <v>1.0039537948678192</v>
      </c>
      <c r="H10" s="4" t="s">
        <v>61</v>
      </c>
      <c r="I10" s="13">
        <v>38697</v>
      </c>
      <c r="J10" s="13">
        <v>5650</v>
      </c>
      <c r="K10" s="13">
        <v>33714</v>
      </c>
      <c r="L10" s="14">
        <f t="shared" si="2"/>
        <v>39364</v>
      </c>
      <c r="M10" s="7">
        <f t="shared" si="3"/>
        <v>1.0172364782799701</v>
      </c>
      <c r="O10" s="4" t="s">
        <v>61</v>
      </c>
      <c r="P10" s="13">
        <v>38697</v>
      </c>
      <c r="Q10" s="13">
        <v>5795</v>
      </c>
      <c r="R10" s="13">
        <v>33655</v>
      </c>
      <c r="S10" s="6">
        <f t="shared" si="4"/>
        <v>39450</v>
      </c>
      <c r="T10" s="7">
        <f t="shared" si="5"/>
        <v>1.0194588727808358</v>
      </c>
    </row>
    <row r="11" spans="1:20" x14ac:dyDescent="0.2">
      <c r="A11" s="4" t="s">
        <v>62</v>
      </c>
      <c r="B11" s="13">
        <v>47532</v>
      </c>
      <c r="C11" s="13">
        <v>8247</v>
      </c>
      <c r="D11" s="13">
        <v>41772</v>
      </c>
      <c r="E11" s="6">
        <f t="shared" si="0"/>
        <v>50019</v>
      </c>
      <c r="F11" s="7">
        <f t="shared" si="1"/>
        <v>1.052322645796516</v>
      </c>
      <c r="H11" s="4" t="s">
        <v>62</v>
      </c>
      <c r="I11" s="13">
        <v>47532</v>
      </c>
      <c r="J11" s="13">
        <v>7689</v>
      </c>
      <c r="K11" s="13">
        <v>39153</v>
      </c>
      <c r="L11" s="14">
        <f t="shared" si="2"/>
        <v>46842</v>
      </c>
      <c r="M11" s="7">
        <f t="shared" si="3"/>
        <v>0.98548346377177476</v>
      </c>
      <c r="O11" s="4" t="s">
        <v>62</v>
      </c>
      <c r="P11" s="13">
        <v>47532</v>
      </c>
      <c r="Q11" s="13">
        <v>7787</v>
      </c>
      <c r="R11" s="13">
        <v>39878</v>
      </c>
      <c r="S11" s="6">
        <f t="shared" si="4"/>
        <v>47665</v>
      </c>
      <c r="T11" s="7">
        <f t="shared" si="5"/>
        <v>1.0027981149541361</v>
      </c>
    </row>
    <row r="12" spans="1:20" x14ac:dyDescent="0.2">
      <c r="A12" s="4" t="s">
        <v>63</v>
      </c>
      <c r="B12" s="13">
        <v>91332</v>
      </c>
      <c r="C12" s="13">
        <v>14390</v>
      </c>
      <c r="D12" s="13">
        <v>82346</v>
      </c>
      <c r="E12" s="6">
        <f t="shared" si="0"/>
        <v>96736</v>
      </c>
      <c r="F12" s="7">
        <f t="shared" si="1"/>
        <v>1.0591687469890072</v>
      </c>
      <c r="H12" s="4" t="s">
        <v>63</v>
      </c>
      <c r="I12" s="13">
        <v>91332</v>
      </c>
      <c r="J12" s="13">
        <v>14625</v>
      </c>
      <c r="K12" s="13">
        <v>83768</v>
      </c>
      <c r="L12" s="14">
        <f t="shared" si="2"/>
        <v>98393</v>
      </c>
      <c r="M12" s="7">
        <f t="shared" si="3"/>
        <v>1.077311347610914</v>
      </c>
      <c r="O12" s="4" t="s">
        <v>63</v>
      </c>
      <c r="P12" s="13">
        <v>91332</v>
      </c>
      <c r="Q12" s="13">
        <v>15139</v>
      </c>
      <c r="R12" s="13">
        <v>85397</v>
      </c>
      <c r="S12" s="6">
        <f t="shared" si="4"/>
        <v>100536</v>
      </c>
      <c r="T12" s="7">
        <f t="shared" si="5"/>
        <v>1.1007751937984496</v>
      </c>
    </row>
    <row r="13" spans="1:20" x14ac:dyDescent="0.2">
      <c r="A13" s="4" t="s">
        <v>64</v>
      </c>
      <c r="B13" s="13">
        <v>79956</v>
      </c>
      <c r="C13" s="13">
        <v>11994</v>
      </c>
      <c r="D13" s="13">
        <v>70043</v>
      </c>
      <c r="E13" s="6">
        <f t="shared" si="0"/>
        <v>82037</v>
      </c>
      <c r="F13" s="7">
        <f t="shared" si="1"/>
        <v>1.0260268147481115</v>
      </c>
      <c r="H13" s="4" t="s">
        <v>64</v>
      </c>
      <c r="I13" s="13">
        <v>79956</v>
      </c>
      <c r="J13" s="13">
        <v>11895</v>
      </c>
      <c r="K13" s="13">
        <v>70927</v>
      </c>
      <c r="L13" s="14">
        <f t="shared" si="2"/>
        <v>82822</v>
      </c>
      <c r="M13" s="7">
        <f t="shared" si="3"/>
        <v>1.0358447145930261</v>
      </c>
      <c r="O13" s="4" t="s">
        <v>64</v>
      </c>
      <c r="P13" s="13">
        <v>79956</v>
      </c>
      <c r="Q13" s="13">
        <v>12782</v>
      </c>
      <c r="R13" s="13">
        <v>76085</v>
      </c>
      <c r="S13" s="6">
        <f t="shared" si="4"/>
        <v>88867</v>
      </c>
      <c r="T13" s="7">
        <f t="shared" si="5"/>
        <v>1.1114487968382611</v>
      </c>
    </row>
    <row r="14" spans="1:20" x14ac:dyDescent="0.2">
      <c r="A14" s="4" t="s">
        <v>65</v>
      </c>
      <c r="B14" s="13">
        <v>36265</v>
      </c>
      <c r="C14" s="13">
        <v>5561</v>
      </c>
      <c r="D14" s="13">
        <v>30038</v>
      </c>
      <c r="E14" s="6">
        <f t="shared" si="0"/>
        <v>35599</v>
      </c>
      <c r="F14" s="7">
        <f t="shared" si="1"/>
        <v>0.98163518544050743</v>
      </c>
      <c r="H14" s="4" t="s">
        <v>65</v>
      </c>
      <c r="I14" s="13">
        <v>36265</v>
      </c>
      <c r="J14" s="13">
        <v>5414</v>
      </c>
      <c r="K14" s="13">
        <v>29830</v>
      </c>
      <c r="L14" s="14">
        <f t="shared" si="2"/>
        <v>35244</v>
      </c>
      <c r="M14" s="7">
        <f t="shared" si="3"/>
        <v>0.97184613263477182</v>
      </c>
      <c r="O14" s="4" t="s">
        <v>65</v>
      </c>
      <c r="P14" s="13">
        <v>36265</v>
      </c>
      <c r="Q14" s="13">
        <v>5423</v>
      </c>
      <c r="R14" s="13">
        <v>30829</v>
      </c>
      <c r="S14" s="6">
        <f t="shared" si="4"/>
        <v>36252</v>
      </c>
      <c r="T14" s="7">
        <f t="shared" si="5"/>
        <v>0.9996415276437336</v>
      </c>
    </row>
    <row r="15" spans="1:20" x14ac:dyDescent="0.2">
      <c r="A15" s="4" t="s">
        <v>66</v>
      </c>
      <c r="B15" s="13">
        <v>21951</v>
      </c>
      <c r="C15" s="13">
        <v>3396</v>
      </c>
      <c r="D15" s="13">
        <v>19757</v>
      </c>
      <c r="E15" s="6">
        <f t="shared" si="0"/>
        <v>23153</v>
      </c>
      <c r="F15" s="7">
        <f t="shared" si="1"/>
        <v>1.0547583253610313</v>
      </c>
      <c r="H15" s="4" t="s">
        <v>66</v>
      </c>
      <c r="I15" s="13">
        <v>21951</v>
      </c>
      <c r="J15" s="13">
        <v>3489</v>
      </c>
      <c r="K15" s="13">
        <v>19832</v>
      </c>
      <c r="L15" s="14">
        <f t="shared" si="2"/>
        <v>23321</v>
      </c>
      <c r="M15" s="7">
        <f t="shared" si="3"/>
        <v>1.0624117352284634</v>
      </c>
      <c r="O15" s="4" t="s">
        <v>66</v>
      </c>
      <c r="P15" s="13">
        <v>21951</v>
      </c>
      <c r="Q15" s="13">
        <v>3672</v>
      </c>
      <c r="R15" s="13">
        <v>20366</v>
      </c>
      <c r="S15" s="6">
        <f t="shared" si="4"/>
        <v>24038</v>
      </c>
      <c r="T15" s="7">
        <f t="shared" si="5"/>
        <v>1.0950753951983965</v>
      </c>
    </row>
    <row r="16" spans="1:20" x14ac:dyDescent="0.2">
      <c r="A16" s="4" t="s">
        <v>67</v>
      </c>
      <c r="B16" s="13">
        <v>40791</v>
      </c>
      <c r="C16" s="13">
        <v>5388</v>
      </c>
      <c r="D16" s="13">
        <v>34299</v>
      </c>
      <c r="E16" s="6">
        <f t="shared" si="0"/>
        <v>39687</v>
      </c>
      <c r="F16" s="7">
        <f t="shared" si="1"/>
        <v>0.97293520629550634</v>
      </c>
      <c r="H16" s="4" t="s">
        <v>67</v>
      </c>
      <c r="I16" s="13">
        <v>40791</v>
      </c>
      <c r="J16" s="13">
        <v>5465</v>
      </c>
      <c r="K16" s="13">
        <v>35947</v>
      </c>
      <c r="L16" s="14">
        <f t="shared" si="2"/>
        <v>41412</v>
      </c>
      <c r="M16" s="7">
        <f t="shared" si="3"/>
        <v>1.0152239464587778</v>
      </c>
      <c r="O16" s="4" t="s">
        <v>67</v>
      </c>
      <c r="P16" s="13">
        <v>40791</v>
      </c>
      <c r="Q16" s="13">
        <v>5324</v>
      </c>
      <c r="R16" s="13">
        <v>36069</v>
      </c>
      <c r="S16" s="6">
        <f t="shared" si="4"/>
        <v>41393</v>
      </c>
      <c r="T16" s="7">
        <f t="shared" si="5"/>
        <v>1.0147581574366895</v>
      </c>
    </row>
    <row r="17" spans="1:20" x14ac:dyDescent="0.2">
      <c r="A17" s="4" t="s">
        <v>68</v>
      </c>
      <c r="B17" s="13">
        <v>69053</v>
      </c>
      <c r="C17" s="13">
        <v>10877</v>
      </c>
      <c r="D17" s="13">
        <v>62176</v>
      </c>
      <c r="E17" s="6">
        <f t="shared" si="0"/>
        <v>73053</v>
      </c>
      <c r="F17" s="7">
        <f t="shared" si="1"/>
        <v>1.0579265202091148</v>
      </c>
      <c r="H17" s="4" t="s">
        <v>68</v>
      </c>
      <c r="I17" s="13">
        <v>69053</v>
      </c>
      <c r="J17" s="13">
        <v>10904</v>
      </c>
      <c r="K17" s="13">
        <v>62954</v>
      </c>
      <c r="L17" s="14">
        <f t="shared" si="2"/>
        <v>73858</v>
      </c>
      <c r="M17" s="7">
        <f t="shared" si="3"/>
        <v>1.069584232401199</v>
      </c>
      <c r="O17" s="4" t="s">
        <v>68</v>
      </c>
      <c r="P17" s="13">
        <v>69053</v>
      </c>
      <c r="Q17" s="13">
        <v>10913</v>
      </c>
      <c r="R17" s="13">
        <v>64092</v>
      </c>
      <c r="S17" s="6">
        <f t="shared" si="4"/>
        <v>75005</v>
      </c>
      <c r="T17" s="7">
        <f t="shared" si="5"/>
        <v>1.0861946620711627</v>
      </c>
    </row>
    <row r="18" spans="1:20" x14ac:dyDescent="0.2">
      <c r="A18" s="4" t="s">
        <v>69</v>
      </c>
      <c r="B18" s="13">
        <v>33971</v>
      </c>
      <c r="C18" s="13">
        <v>4644</v>
      </c>
      <c r="D18" s="13">
        <v>27359</v>
      </c>
      <c r="E18" s="6">
        <f t="shared" si="0"/>
        <v>32003</v>
      </c>
      <c r="F18" s="7">
        <f t="shared" si="1"/>
        <v>0.94206823467074863</v>
      </c>
      <c r="H18" s="4" t="s">
        <v>69</v>
      </c>
      <c r="I18" s="13">
        <v>33971</v>
      </c>
      <c r="J18" s="13">
        <v>4645</v>
      </c>
      <c r="K18" s="13">
        <v>28342</v>
      </c>
      <c r="L18" s="14">
        <f t="shared" si="2"/>
        <v>32987</v>
      </c>
      <c r="M18" s="7">
        <f t="shared" si="3"/>
        <v>0.97103411733537426</v>
      </c>
      <c r="O18" s="4" t="s">
        <v>69</v>
      </c>
      <c r="P18" s="13">
        <v>33971</v>
      </c>
      <c r="Q18" s="13">
        <v>4954</v>
      </c>
      <c r="R18" s="13">
        <v>29144</v>
      </c>
      <c r="S18" s="6">
        <f t="shared" si="4"/>
        <v>34098</v>
      </c>
      <c r="T18" s="7">
        <f t="shared" si="5"/>
        <v>1.0037384828235849</v>
      </c>
    </row>
    <row r="19" spans="1:20" x14ac:dyDescent="0.2">
      <c r="A19" s="4" t="s">
        <v>70</v>
      </c>
      <c r="B19" s="15">
        <v>64402</v>
      </c>
      <c r="C19" s="14">
        <v>10358</v>
      </c>
      <c r="D19" s="14">
        <v>55386</v>
      </c>
      <c r="E19" s="6">
        <f>C19+D19</f>
        <v>65744</v>
      </c>
      <c r="F19" s="7">
        <f t="shared" si="1"/>
        <v>1.0208378621781933</v>
      </c>
      <c r="H19" s="4" t="s">
        <v>70</v>
      </c>
      <c r="I19" s="15">
        <v>64402</v>
      </c>
      <c r="J19" s="14">
        <v>10292</v>
      </c>
      <c r="K19" s="14">
        <v>57934</v>
      </c>
      <c r="L19" s="14">
        <f t="shared" si="2"/>
        <v>68226</v>
      </c>
      <c r="M19" s="7">
        <f>L19/I19</f>
        <v>1.059377037980187</v>
      </c>
      <c r="O19" s="4" t="s">
        <v>70</v>
      </c>
      <c r="P19" s="15">
        <v>64402</v>
      </c>
      <c r="Q19" s="14">
        <v>10752</v>
      </c>
      <c r="R19" s="14">
        <v>60348</v>
      </c>
      <c r="S19" s="6">
        <f>Q19+R19</f>
        <v>71100</v>
      </c>
      <c r="T19" s="7">
        <f>S19/P19</f>
        <v>1.1040029812738734</v>
      </c>
    </row>
    <row r="20" spans="1:20" x14ac:dyDescent="0.2">
      <c r="A20" s="4" t="s">
        <v>71</v>
      </c>
      <c r="B20" s="15">
        <v>67685</v>
      </c>
      <c r="C20" s="14">
        <v>9461</v>
      </c>
      <c r="D20" s="14">
        <v>54087</v>
      </c>
      <c r="E20" s="6">
        <f t="shared" ref="E20:E43" si="6">C20+D20</f>
        <v>63548</v>
      </c>
      <c r="F20" s="7">
        <f t="shared" si="1"/>
        <v>0.9388786289428972</v>
      </c>
      <c r="H20" s="4" t="s">
        <v>71</v>
      </c>
      <c r="I20" s="15">
        <v>67685</v>
      </c>
      <c r="J20" s="14">
        <v>9083</v>
      </c>
      <c r="K20" s="14">
        <v>54204</v>
      </c>
      <c r="L20" s="14">
        <f t="shared" si="2"/>
        <v>63287</v>
      </c>
      <c r="M20" s="7">
        <f t="shared" ref="M20:M43" si="7">L20/I20</f>
        <v>0.93502253084139764</v>
      </c>
      <c r="O20" s="4" t="s">
        <v>71</v>
      </c>
      <c r="P20" s="15">
        <v>67685</v>
      </c>
      <c r="Q20" s="14">
        <v>9219</v>
      </c>
      <c r="R20" s="14">
        <v>55446</v>
      </c>
      <c r="S20" s="6">
        <f t="shared" ref="S20:S43" si="8">Q20+R20</f>
        <v>64665</v>
      </c>
      <c r="T20" s="7">
        <f t="shared" ref="T20:T43" si="9">S20/P20</f>
        <v>0.95538154687153731</v>
      </c>
    </row>
    <row r="21" spans="1:20" x14ac:dyDescent="0.2">
      <c r="A21" s="4" t="s">
        <v>72</v>
      </c>
      <c r="B21" s="15">
        <v>42469</v>
      </c>
      <c r="C21" s="14">
        <v>5963</v>
      </c>
      <c r="D21" s="14">
        <v>34654</v>
      </c>
      <c r="E21" s="6">
        <f t="shared" si="6"/>
        <v>40617</v>
      </c>
      <c r="F21" s="7">
        <f t="shared" si="1"/>
        <v>0.95639172102003811</v>
      </c>
      <c r="H21" s="4" t="s">
        <v>72</v>
      </c>
      <c r="I21" s="15">
        <v>42469</v>
      </c>
      <c r="J21" s="14">
        <v>5766</v>
      </c>
      <c r="K21" s="14">
        <v>34480</v>
      </c>
      <c r="L21" s="14">
        <f t="shared" si="2"/>
        <v>40246</v>
      </c>
      <c r="M21" s="7">
        <f t="shared" si="7"/>
        <v>0.94765593727189246</v>
      </c>
      <c r="O21" s="4" t="s">
        <v>72</v>
      </c>
      <c r="P21" s="15">
        <v>42469</v>
      </c>
      <c r="Q21" s="14">
        <v>5783</v>
      </c>
      <c r="R21" s="14">
        <v>35081</v>
      </c>
      <c r="S21" s="6">
        <f t="shared" si="8"/>
        <v>40864</v>
      </c>
      <c r="T21" s="7">
        <f t="shared" si="9"/>
        <v>0.9622077279898279</v>
      </c>
    </row>
    <row r="22" spans="1:20" x14ac:dyDescent="0.2">
      <c r="A22" s="4" t="s">
        <v>73</v>
      </c>
      <c r="B22" s="15">
        <v>13574</v>
      </c>
      <c r="C22" s="14">
        <v>1935</v>
      </c>
      <c r="D22" s="14">
        <v>11530</v>
      </c>
      <c r="E22" s="6">
        <f t="shared" si="6"/>
        <v>13465</v>
      </c>
      <c r="F22" s="7">
        <f t="shared" si="1"/>
        <v>0.9919699425372035</v>
      </c>
      <c r="H22" s="4" t="s">
        <v>73</v>
      </c>
      <c r="I22" s="15">
        <v>13574</v>
      </c>
      <c r="J22" s="14">
        <v>1924</v>
      </c>
      <c r="K22" s="14">
        <v>12136</v>
      </c>
      <c r="L22" s="14">
        <f t="shared" si="2"/>
        <v>14060</v>
      </c>
      <c r="M22" s="7">
        <f t="shared" si="7"/>
        <v>1.0358037424487991</v>
      </c>
      <c r="O22" s="4" t="s">
        <v>73</v>
      </c>
      <c r="P22" s="15">
        <v>13574</v>
      </c>
      <c r="Q22" s="14">
        <v>2081</v>
      </c>
      <c r="R22" s="14">
        <v>12666</v>
      </c>
      <c r="S22" s="6">
        <f t="shared" si="8"/>
        <v>14747</v>
      </c>
      <c r="T22" s="7">
        <f t="shared" si="9"/>
        <v>1.0864152055400029</v>
      </c>
    </row>
    <row r="23" spans="1:20" x14ac:dyDescent="0.2">
      <c r="A23" s="4" t="s">
        <v>74</v>
      </c>
      <c r="B23" s="15">
        <v>50289</v>
      </c>
      <c r="C23" s="14">
        <v>7519</v>
      </c>
      <c r="D23" s="14">
        <v>44655</v>
      </c>
      <c r="E23" s="6">
        <f t="shared" si="6"/>
        <v>52174</v>
      </c>
      <c r="F23" s="7">
        <f t="shared" si="1"/>
        <v>1.037483346258625</v>
      </c>
      <c r="H23" s="4" t="s">
        <v>74</v>
      </c>
      <c r="I23" s="15">
        <v>50289</v>
      </c>
      <c r="J23" s="14">
        <v>7797</v>
      </c>
      <c r="K23" s="14">
        <v>45451</v>
      </c>
      <c r="L23" s="14">
        <f t="shared" si="2"/>
        <v>53248</v>
      </c>
      <c r="M23" s="7">
        <f t="shared" si="7"/>
        <v>1.0588399053470938</v>
      </c>
      <c r="O23" s="4" t="s">
        <v>74</v>
      </c>
      <c r="P23" s="15">
        <v>50289</v>
      </c>
      <c r="Q23" s="14">
        <v>8074</v>
      </c>
      <c r="R23" s="14">
        <v>46396</v>
      </c>
      <c r="S23" s="6">
        <f t="shared" si="8"/>
        <v>54470</v>
      </c>
      <c r="T23" s="7">
        <f t="shared" si="9"/>
        <v>1.0831394539561336</v>
      </c>
    </row>
    <row r="24" spans="1:20" x14ac:dyDescent="0.2">
      <c r="A24" s="4" t="s">
        <v>75</v>
      </c>
      <c r="B24" s="15">
        <v>56419</v>
      </c>
      <c r="C24" s="14">
        <v>7932</v>
      </c>
      <c r="D24" s="14">
        <v>46773</v>
      </c>
      <c r="E24" s="6">
        <f t="shared" si="6"/>
        <v>54705</v>
      </c>
      <c r="F24" s="7">
        <f t="shared" si="1"/>
        <v>0.96962016342012447</v>
      </c>
      <c r="H24" s="4" t="s">
        <v>75</v>
      </c>
      <c r="I24" s="15">
        <v>56419</v>
      </c>
      <c r="J24" s="14">
        <v>7445</v>
      </c>
      <c r="K24" s="14">
        <v>44493</v>
      </c>
      <c r="L24" s="14">
        <f t="shared" si="2"/>
        <v>51938</v>
      </c>
      <c r="M24" s="7">
        <f t="shared" si="7"/>
        <v>0.92057640156684806</v>
      </c>
      <c r="O24" s="4" t="s">
        <v>75</v>
      </c>
      <c r="P24" s="15">
        <v>56419</v>
      </c>
      <c r="Q24" s="14">
        <v>8227</v>
      </c>
      <c r="R24" s="14">
        <v>48670</v>
      </c>
      <c r="S24" s="6">
        <f t="shared" si="8"/>
        <v>56897</v>
      </c>
      <c r="T24" s="7">
        <f t="shared" si="9"/>
        <v>1.0084723231535475</v>
      </c>
    </row>
    <row r="25" spans="1:20" x14ac:dyDescent="0.2">
      <c r="A25" s="4" t="s">
        <v>76</v>
      </c>
      <c r="B25" s="15">
        <v>41286</v>
      </c>
      <c r="C25" s="14">
        <v>6765</v>
      </c>
      <c r="D25" s="14">
        <v>39566</v>
      </c>
      <c r="E25" s="6">
        <f t="shared" si="6"/>
        <v>46331</v>
      </c>
      <c r="F25" s="7">
        <f t="shared" si="1"/>
        <v>1.1221963861841786</v>
      </c>
      <c r="H25" s="4" t="s">
        <v>76</v>
      </c>
      <c r="I25" s="15">
        <v>41286</v>
      </c>
      <c r="J25" s="14">
        <v>6901</v>
      </c>
      <c r="K25" s="14">
        <v>41352</v>
      </c>
      <c r="L25" s="14">
        <f t="shared" si="2"/>
        <v>48253</v>
      </c>
      <c r="M25" s="7">
        <f t="shared" si="7"/>
        <v>1.1687496972339291</v>
      </c>
      <c r="O25" s="4" t="s">
        <v>76</v>
      </c>
      <c r="P25" s="15">
        <v>41286</v>
      </c>
      <c r="Q25" s="14">
        <v>7025</v>
      </c>
      <c r="R25" s="14">
        <v>41536</v>
      </c>
      <c r="S25" s="6">
        <f t="shared" si="8"/>
        <v>48561</v>
      </c>
      <c r="T25" s="7">
        <f t="shared" si="9"/>
        <v>1.1762098532190088</v>
      </c>
    </row>
    <row r="26" spans="1:20" x14ac:dyDescent="0.2">
      <c r="A26" s="4" t="s">
        <v>77</v>
      </c>
      <c r="B26" s="15">
        <v>35156</v>
      </c>
      <c r="C26" s="14">
        <v>5582</v>
      </c>
      <c r="D26" s="14">
        <v>31550</v>
      </c>
      <c r="E26" s="6">
        <f t="shared" si="6"/>
        <v>37132</v>
      </c>
      <c r="F26" s="7">
        <f t="shared" si="1"/>
        <v>1.0562066219137558</v>
      </c>
      <c r="H26" s="4" t="s">
        <v>77</v>
      </c>
      <c r="I26" s="15">
        <v>35156</v>
      </c>
      <c r="J26" s="14">
        <v>5437</v>
      </c>
      <c r="K26" s="14">
        <v>32173</v>
      </c>
      <c r="L26" s="14">
        <f t="shared" si="2"/>
        <v>37610</v>
      </c>
      <c r="M26" s="7">
        <f t="shared" si="7"/>
        <v>1.0698031630447149</v>
      </c>
      <c r="O26" s="4" t="s">
        <v>77</v>
      </c>
      <c r="P26" s="15">
        <v>35156</v>
      </c>
      <c r="Q26" s="14">
        <v>5811</v>
      </c>
      <c r="R26" s="14">
        <v>33080</v>
      </c>
      <c r="S26" s="6">
        <f t="shared" si="8"/>
        <v>38891</v>
      </c>
      <c r="T26" s="7">
        <f t="shared" si="9"/>
        <v>1.1062407554898168</v>
      </c>
    </row>
    <row r="27" spans="1:20" x14ac:dyDescent="0.2">
      <c r="A27" s="4" t="s">
        <v>78</v>
      </c>
      <c r="B27" s="15">
        <v>31223</v>
      </c>
      <c r="C27" s="14">
        <v>4360</v>
      </c>
      <c r="D27" s="14">
        <v>25628</v>
      </c>
      <c r="E27" s="6">
        <f t="shared" si="6"/>
        <v>29988</v>
      </c>
      <c r="F27" s="7">
        <f t="shared" si="1"/>
        <v>0.96044582519296673</v>
      </c>
      <c r="H27" s="4" t="s">
        <v>78</v>
      </c>
      <c r="I27" s="15">
        <v>31223</v>
      </c>
      <c r="J27" s="14">
        <v>4456</v>
      </c>
      <c r="K27" s="14">
        <v>26587</v>
      </c>
      <c r="L27" s="14">
        <f t="shared" si="2"/>
        <v>31043</v>
      </c>
      <c r="M27" s="7">
        <f t="shared" si="7"/>
        <v>0.99423501905646483</v>
      </c>
      <c r="O27" s="4" t="s">
        <v>78</v>
      </c>
      <c r="P27" s="15">
        <v>31223</v>
      </c>
      <c r="Q27" s="14">
        <v>4664</v>
      </c>
      <c r="R27" s="14">
        <v>27483</v>
      </c>
      <c r="S27" s="6">
        <f t="shared" si="8"/>
        <v>32147</v>
      </c>
      <c r="T27" s="7">
        <f t="shared" si="9"/>
        <v>1.0295935688434807</v>
      </c>
    </row>
    <row r="28" spans="1:20" x14ac:dyDescent="0.2">
      <c r="A28" s="4" t="s">
        <v>79</v>
      </c>
      <c r="B28" s="15">
        <v>64331</v>
      </c>
      <c r="C28" s="14">
        <v>9738</v>
      </c>
      <c r="D28" s="14">
        <v>57520</v>
      </c>
      <c r="E28" s="6">
        <f t="shared" si="6"/>
        <v>67258</v>
      </c>
      <c r="F28" s="7">
        <f t="shared" si="1"/>
        <v>1.0454990595513827</v>
      </c>
      <c r="H28" s="4" t="s">
        <v>79</v>
      </c>
      <c r="I28" s="15">
        <v>64331</v>
      </c>
      <c r="J28" s="14">
        <v>9001</v>
      </c>
      <c r="K28" s="14">
        <v>55612</v>
      </c>
      <c r="L28" s="14">
        <f t="shared" si="2"/>
        <v>64613</v>
      </c>
      <c r="M28" s="7">
        <f t="shared" si="7"/>
        <v>1.0043835786790194</v>
      </c>
      <c r="O28" s="4" t="s">
        <v>79</v>
      </c>
      <c r="P28" s="15">
        <v>64331</v>
      </c>
      <c r="Q28" s="14">
        <v>9410</v>
      </c>
      <c r="R28" s="14">
        <v>58453</v>
      </c>
      <c r="S28" s="6">
        <f t="shared" si="8"/>
        <v>67863</v>
      </c>
      <c r="T28" s="7">
        <f t="shared" si="9"/>
        <v>1.0549035457244564</v>
      </c>
    </row>
    <row r="29" spans="1:20" x14ac:dyDescent="0.2">
      <c r="A29" s="4" t="s">
        <v>80</v>
      </c>
      <c r="B29" s="15">
        <v>22530</v>
      </c>
      <c r="C29" s="14">
        <v>3444</v>
      </c>
      <c r="D29" s="14">
        <v>21046</v>
      </c>
      <c r="E29" s="6">
        <f t="shared" si="6"/>
        <v>24490</v>
      </c>
      <c r="F29" s="7">
        <f t="shared" si="1"/>
        <v>1.0869951176209498</v>
      </c>
      <c r="H29" s="4" t="s">
        <v>80</v>
      </c>
      <c r="I29" s="15">
        <v>22530</v>
      </c>
      <c r="J29" s="14">
        <v>3527</v>
      </c>
      <c r="K29" s="14">
        <v>21066</v>
      </c>
      <c r="L29" s="14">
        <f t="shared" si="2"/>
        <v>24593</v>
      </c>
      <c r="M29" s="7">
        <f t="shared" si="7"/>
        <v>1.091566799822459</v>
      </c>
      <c r="O29" s="4" t="s">
        <v>80</v>
      </c>
      <c r="P29" s="15">
        <v>22530</v>
      </c>
      <c r="Q29" s="14">
        <v>3591</v>
      </c>
      <c r="R29" s="14">
        <v>21361</v>
      </c>
      <c r="S29" s="6">
        <f t="shared" si="8"/>
        <v>24952</v>
      </c>
      <c r="T29" s="7">
        <f t="shared" si="9"/>
        <v>1.1075011096316023</v>
      </c>
    </row>
    <row r="30" spans="1:20" x14ac:dyDescent="0.2">
      <c r="A30" s="4" t="s">
        <v>81</v>
      </c>
      <c r="B30" s="15">
        <v>36835</v>
      </c>
      <c r="C30" s="14">
        <v>5030</v>
      </c>
      <c r="D30" s="14">
        <v>31732</v>
      </c>
      <c r="E30" s="6">
        <f t="shared" si="6"/>
        <v>36762</v>
      </c>
      <c r="F30" s="7">
        <f t="shared" si="1"/>
        <v>0.99801818922220709</v>
      </c>
      <c r="H30" s="4" t="s">
        <v>81</v>
      </c>
      <c r="I30" s="15">
        <v>36835</v>
      </c>
      <c r="J30" s="14">
        <v>5016</v>
      </c>
      <c r="K30" s="14">
        <v>32880</v>
      </c>
      <c r="L30" s="14">
        <f t="shared" si="2"/>
        <v>37896</v>
      </c>
      <c r="M30" s="7">
        <f t="shared" si="7"/>
        <v>1.0288041265101127</v>
      </c>
      <c r="O30" s="4" t="s">
        <v>81</v>
      </c>
      <c r="P30" s="15">
        <v>36835</v>
      </c>
      <c r="Q30" s="14">
        <v>4821</v>
      </c>
      <c r="R30" s="14">
        <v>33976</v>
      </c>
      <c r="S30" s="6">
        <f t="shared" si="8"/>
        <v>38797</v>
      </c>
      <c r="T30" s="7">
        <f t="shared" si="9"/>
        <v>1.053264558164789</v>
      </c>
    </row>
    <row r="31" spans="1:20" x14ac:dyDescent="0.2">
      <c r="A31" s="4" t="s">
        <v>82</v>
      </c>
      <c r="B31" s="15">
        <v>37914</v>
      </c>
      <c r="C31" s="14">
        <v>5918</v>
      </c>
      <c r="D31" s="14">
        <v>34156</v>
      </c>
      <c r="E31" s="14">
        <f t="shared" si="6"/>
        <v>40074</v>
      </c>
      <c r="F31" s="7">
        <f t="shared" si="1"/>
        <v>1.0569710397214749</v>
      </c>
      <c r="H31" s="4" t="s">
        <v>82</v>
      </c>
      <c r="I31" s="15">
        <v>37914</v>
      </c>
      <c r="J31" s="14">
        <v>6224</v>
      </c>
      <c r="K31" s="14">
        <v>34567</v>
      </c>
      <c r="L31" s="14">
        <f t="shared" si="2"/>
        <v>40791</v>
      </c>
      <c r="M31" s="7">
        <f t="shared" si="7"/>
        <v>1.0758822598512423</v>
      </c>
      <c r="O31" s="4" t="s">
        <v>82</v>
      </c>
      <c r="P31" s="15">
        <v>37914</v>
      </c>
      <c r="Q31" s="14">
        <v>0</v>
      </c>
      <c r="R31" s="14">
        <v>0</v>
      </c>
      <c r="S31" s="14">
        <f t="shared" si="8"/>
        <v>0</v>
      </c>
      <c r="T31" s="7">
        <f t="shared" si="9"/>
        <v>0</v>
      </c>
    </row>
    <row r="32" spans="1:20" x14ac:dyDescent="0.2">
      <c r="A32" s="4" t="s">
        <v>83</v>
      </c>
      <c r="B32" s="15">
        <v>34897</v>
      </c>
      <c r="C32" s="14">
        <v>5331</v>
      </c>
      <c r="D32" s="14">
        <v>30282</v>
      </c>
      <c r="E32" s="6">
        <f t="shared" si="6"/>
        <v>35613</v>
      </c>
      <c r="F32" s="7">
        <f t="shared" si="1"/>
        <v>1.020517522996246</v>
      </c>
      <c r="H32" s="4" t="s">
        <v>83</v>
      </c>
      <c r="I32" s="15">
        <v>34897</v>
      </c>
      <c r="J32" s="14">
        <v>5523</v>
      </c>
      <c r="K32" s="14">
        <v>30565</v>
      </c>
      <c r="L32" s="14">
        <f t="shared" si="2"/>
        <v>36088</v>
      </c>
      <c r="M32" s="7">
        <f t="shared" si="7"/>
        <v>1.0341290082242027</v>
      </c>
      <c r="O32" s="4" t="s">
        <v>83</v>
      </c>
      <c r="P32" s="15">
        <v>34897</v>
      </c>
      <c r="Q32" s="14">
        <v>5563</v>
      </c>
      <c r="R32" s="14">
        <v>30836</v>
      </c>
      <c r="S32" s="6">
        <f t="shared" si="8"/>
        <v>36399</v>
      </c>
      <c r="T32" s="7">
        <f t="shared" si="9"/>
        <v>1.0430409490787174</v>
      </c>
    </row>
    <row r="33" spans="1:20" x14ac:dyDescent="0.2">
      <c r="A33" s="4" t="s">
        <v>84</v>
      </c>
      <c r="B33" s="15">
        <v>19788</v>
      </c>
      <c r="C33" s="14">
        <v>2553</v>
      </c>
      <c r="D33" s="14">
        <v>17208</v>
      </c>
      <c r="E33" s="6">
        <f t="shared" si="6"/>
        <v>19761</v>
      </c>
      <c r="F33" s="7">
        <f t="shared" si="1"/>
        <v>0.99863553668890237</v>
      </c>
      <c r="H33" s="4" t="s">
        <v>84</v>
      </c>
      <c r="I33" s="15">
        <v>19788</v>
      </c>
      <c r="J33" s="14">
        <v>2639</v>
      </c>
      <c r="K33" s="14">
        <v>17369</v>
      </c>
      <c r="L33" s="14">
        <f t="shared" si="2"/>
        <v>20008</v>
      </c>
      <c r="M33" s="7">
        <f t="shared" si="7"/>
        <v>1.0111178492015362</v>
      </c>
      <c r="O33" s="4" t="s">
        <v>84</v>
      </c>
      <c r="P33" s="15">
        <v>19788</v>
      </c>
      <c r="Q33" s="14">
        <v>2621</v>
      </c>
      <c r="R33" s="14">
        <v>17798</v>
      </c>
      <c r="S33" s="6">
        <f t="shared" si="8"/>
        <v>20419</v>
      </c>
      <c r="T33" s="7">
        <f t="shared" si="9"/>
        <v>1.0318880129371337</v>
      </c>
    </row>
    <row r="34" spans="1:20" x14ac:dyDescent="0.2">
      <c r="A34" s="4" t="s">
        <v>85</v>
      </c>
      <c r="B34" s="15">
        <v>18084</v>
      </c>
      <c r="C34" s="14">
        <v>2723</v>
      </c>
      <c r="D34" s="14">
        <v>15022</v>
      </c>
      <c r="E34" s="6">
        <f t="shared" si="6"/>
        <v>17745</v>
      </c>
      <c r="F34" s="7">
        <f t="shared" si="1"/>
        <v>0.98125414731254146</v>
      </c>
      <c r="H34" s="4" t="s">
        <v>85</v>
      </c>
      <c r="I34" s="15">
        <v>18084</v>
      </c>
      <c r="J34" s="14">
        <v>2849</v>
      </c>
      <c r="K34" s="14">
        <v>15284</v>
      </c>
      <c r="L34" s="14">
        <f t="shared" si="2"/>
        <v>18133</v>
      </c>
      <c r="M34" s="7">
        <f t="shared" si="7"/>
        <v>1.0027095775270958</v>
      </c>
      <c r="O34" s="4" t="s">
        <v>85</v>
      </c>
      <c r="P34" s="15">
        <v>18084</v>
      </c>
      <c r="Q34" s="14">
        <v>3027</v>
      </c>
      <c r="R34" s="14">
        <v>15845</v>
      </c>
      <c r="S34" s="6">
        <f t="shared" si="8"/>
        <v>18872</v>
      </c>
      <c r="T34" s="7">
        <f t="shared" si="9"/>
        <v>1.0435744304357444</v>
      </c>
    </row>
    <row r="35" spans="1:20" x14ac:dyDescent="0.2">
      <c r="A35" s="4" t="s">
        <v>86</v>
      </c>
      <c r="B35" s="15">
        <v>44017</v>
      </c>
      <c r="C35" s="14">
        <v>6648</v>
      </c>
      <c r="D35" s="14">
        <v>38023</v>
      </c>
      <c r="E35" s="6">
        <f t="shared" si="6"/>
        <v>44671</v>
      </c>
      <c r="F35" s="7">
        <f t="shared" si="1"/>
        <v>1.0148578958129812</v>
      </c>
      <c r="H35" s="4" t="s">
        <v>86</v>
      </c>
      <c r="I35" s="15">
        <v>44017</v>
      </c>
      <c r="J35" s="14">
        <v>6316</v>
      </c>
      <c r="K35" s="14">
        <v>38632</v>
      </c>
      <c r="L35" s="14">
        <f t="shared" si="2"/>
        <v>44948</v>
      </c>
      <c r="M35" s="7">
        <f t="shared" si="7"/>
        <v>1.0211509189631278</v>
      </c>
      <c r="O35" s="4" t="s">
        <v>86</v>
      </c>
      <c r="P35" s="15">
        <v>44017</v>
      </c>
      <c r="Q35" s="14">
        <v>6879</v>
      </c>
      <c r="R35" s="14">
        <v>39295</v>
      </c>
      <c r="S35" s="6">
        <f t="shared" si="8"/>
        <v>46174</v>
      </c>
      <c r="T35" s="7">
        <f t="shared" si="9"/>
        <v>1.0490037939886863</v>
      </c>
    </row>
    <row r="36" spans="1:20" x14ac:dyDescent="0.2">
      <c r="A36" s="4" t="s">
        <v>87</v>
      </c>
      <c r="B36" s="15">
        <v>40659</v>
      </c>
      <c r="C36" s="14">
        <v>6278</v>
      </c>
      <c r="D36" s="14">
        <v>35719</v>
      </c>
      <c r="E36" s="6">
        <f t="shared" si="6"/>
        <v>41997</v>
      </c>
      <c r="F36" s="7">
        <f t="shared" si="1"/>
        <v>1.0329078432819303</v>
      </c>
      <c r="H36" s="4" t="s">
        <v>87</v>
      </c>
      <c r="I36" s="15">
        <v>40659</v>
      </c>
      <c r="J36" s="14">
        <v>6412</v>
      </c>
      <c r="K36" s="14">
        <v>36258</v>
      </c>
      <c r="L36" s="14">
        <f t="shared" ref="L36:L43" si="10">J36+K36</f>
        <v>42670</v>
      </c>
      <c r="M36" s="7">
        <f t="shared" si="7"/>
        <v>1.0494601441255318</v>
      </c>
      <c r="O36" s="4" t="s">
        <v>87</v>
      </c>
      <c r="P36" s="15">
        <v>40659</v>
      </c>
      <c r="Q36" s="14">
        <v>6423</v>
      </c>
      <c r="R36" s="14">
        <v>36709</v>
      </c>
      <c r="S36" s="6">
        <f t="shared" si="8"/>
        <v>43132</v>
      </c>
      <c r="T36" s="7">
        <f t="shared" si="9"/>
        <v>1.0608229420300548</v>
      </c>
    </row>
    <row r="37" spans="1:20" x14ac:dyDescent="0.2">
      <c r="A37" s="4" t="s">
        <v>88</v>
      </c>
      <c r="B37" s="15">
        <v>32730</v>
      </c>
      <c r="C37" s="14">
        <v>4986</v>
      </c>
      <c r="D37" s="14">
        <v>28600</v>
      </c>
      <c r="E37" s="6">
        <f t="shared" si="6"/>
        <v>33586</v>
      </c>
      <c r="F37" s="7">
        <f t="shared" si="1"/>
        <v>1.0261533761075465</v>
      </c>
      <c r="H37" s="4" t="s">
        <v>88</v>
      </c>
      <c r="I37" s="15">
        <v>32730</v>
      </c>
      <c r="J37" s="14">
        <v>5039</v>
      </c>
      <c r="K37" s="14">
        <v>29213</v>
      </c>
      <c r="L37" s="14">
        <f t="shared" si="10"/>
        <v>34252</v>
      </c>
      <c r="M37" s="7">
        <f t="shared" si="7"/>
        <v>1.0465016804155209</v>
      </c>
      <c r="O37" s="4" t="s">
        <v>88</v>
      </c>
      <c r="P37" s="15">
        <v>32730</v>
      </c>
      <c r="Q37" s="14">
        <v>5350</v>
      </c>
      <c r="R37" s="14">
        <v>29834</v>
      </c>
      <c r="S37" s="6">
        <f t="shared" si="8"/>
        <v>35184</v>
      </c>
      <c r="T37" s="7">
        <f t="shared" si="9"/>
        <v>1.0749770852428964</v>
      </c>
    </row>
    <row r="38" spans="1:20" x14ac:dyDescent="0.2">
      <c r="A38" s="4" t="s">
        <v>89</v>
      </c>
      <c r="B38" s="15">
        <v>41838</v>
      </c>
      <c r="C38" s="14">
        <v>6508</v>
      </c>
      <c r="D38" s="14">
        <v>35979</v>
      </c>
      <c r="E38" s="6">
        <f t="shared" si="6"/>
        <v>42487</v>
      </c>
      <c r="F38" s="7">
        <f t="shared" si="1"/>
        <v>1.0155122137769492</v>
      </c>
      <c r="H38" s="4" t="s">
        <v>89</v>
      </c>
      <c r="I38" s="15">
        <v>41838</v>
      </c>
      <c r="J38" s="14">
        <v>6607</v>
      </c>
      <c r="K38" s="14">
        <v>35564</v>
      </c>
      <c r="L38" s="14">
        <f t="shared" si="10"/>
        <v>42171</v>
      </c>
      <c r="M38" s="7">
        <f t="shared" si="7"/>
        <v>1.007959271475692</v>
      </c>
      <c r="O38" s="4" t="s">
        <v>89</v>
      </c>
      <c r="P38" s="15">
        <v>41838</v>
      </c>
      <c r="Q38" s="14">
        <v>6583</v>
      </c>
      <c r="R38" s="14">
        <v>36788</v>
      </c>
      <c r="S38" s="6">
        <f t="shared" si="8"/>
        <v>43371</v>
      </c>
      <c r="T38" s="7">
        <f t="shared" si="9"/>
        <v>1.0366413308475548</v>
      </c>
    </row>
    <row r="39" spans="1:20" x14ac:dyDescent="0.2">
      <c r="A39" s="4" t="s">
        <v>90</v>
      </c>
      <c r="B39" s="15">
        <v>42320</v>
      </c>
      <c r="C39" s="14">
        <v>6744</v>
      </c>
      <c r="D39" s="14">
        <v>38296</v>
      </c>
      <c r="E39" s="6">
        <f t="shared" si="6"/>
        <v>45040</v>
      </c>
      <c r="F39" s="7">
        <f t="shared" si="1"/>
        <v>1.0642722117202268</v>
      </c>
      <c r="H39" s="4" t="s">
        <v>90</v>
      </c>
      <c r="I39" s="15">
        <v>42320</v>
      </c>
      <c r="J39" s="14">
        <v>6698</v>
      </c>
      <c r="K39" s="14">
        <v>38566</v>
      </c>
      <c r="L39" s="14">
        <f t="shared" si="10"/>
        <v>45264</v>
      </c>
      <c r="M39" s="7">
        <f t="shared" si="7"/>
        <v>1.0695652173913044</v>
      </c>
      <c r="O39" s="4" t="s">
        <v>90</v>
      </c>
      <c r="P39" s="15">
        <v>42320</v>
      </c>
      <c r="Q39" s="14">
        <v>7018</v>
      </c>
      <c r="R39" s="14">
        <v>39437</v>
      </c>
      <c r="S39" s="6">
        <f t="shared" si="8"/>
        <v>46455</v>
      </c>
      <c r="T39" s="7">
        <f t="shared" si="9"/>
        <v>1.0977079395085065</v>
      </c>
    </row>
    <row r="40" spans="1:20" x14ac:dyDescent="0.2">
      <c r="A40" s="4" t="s">
        <v>91</v>
      </c>
      <c r="B40" s="15">
        <v>75987</v>
      </c>
      <c r="C40" s="14">
        <v>11332</v>
      </c>
      <c r="D40" s="14">
        <v>65865</v>
      </c>
      <c r="E40" s="6">
        <f t="shared" si="6"/>
        <v>77197</v>
      </c>
      <c r="F40" s="7">
        <f t="shared" si="1"/>
        <v>1.015923776435443</v>
      </c>
      <c r="H40" s="4" t="s">
        <v>91</v>
      </c>
      <c r="I40" s="15">
        <v>75987</v>
      </c>
      <c r="J40" s="14">
        <v>11542</v>
      </c>
      <c r="K40" s="14">
        <v>68806</v>
      </c>
      <c r="L40" s="14">
        <f t="shared" si="10"/>
        <v>80348</v>
      </c>
      <c r="M40" s="7">
        <f t="shared" si="7"/>
        <v>1.0573913958966665</v>
      </c>
      <c r="O40" s="4" t="s">
        <v>91</v>
      </c>
      <c r="P40" s="15">
        <v>75987</v>
      </c>
      <c r="Q40" s="14">
        <v>11513</v>
      </c>
      <c r="R40" s="14">
        <v>69933</v>
      </c>
      <c r="S40" s="6">
        <f t="shared" si="8"/>
        <v>81446</v>
      </c>
      <c r="T40" s="7">
        <f t="shared" si="9"/>
        <v>1.0718412360008949</v>
      </c>
    </row>
    <row r="41" spans="1:20" x14ac:dyDescent="0.2">
      <c r="A41" s="4" t="s">
        <v>92</v>
      </c>
      <c r="B41" s="15">
        <v>28782</v>
      </c>
      <c r="C41" s="14">
        <v>4317</v>
      </c>
      <c r="D41" s="14">
        <v>24808</v>
      </c>
      <c r="E41" s="6">
        <f t="shared" si="6"/>
        <v>29125</v>
      </c>
      <c r="F41" s="7">
        <f t="shared" si="1"/>
        <v>1.0119171704537557</v>
      </c>
      <c r="H41" s="4" t="s">
        <v>92</v>
      </c>
      <c r="I41" s="15">
        <v>28782</v>
      </c>
      <c r="J41" s="14">
        <v>4432</v>
      </c>
      <c r="K41" s="14">
        <v>25320</v>
      </c>
      <c r="L41" s="14">
        <f t="shared" si="10"/>
        <v>29752</v>
      </c>
      <c r="M41" s="7">
        <f t="shared" si="7"/>
        <v>1.0337016190674728</v>
      </c>
      <c r="O41" s="4" t="s">
        <v>92</v>
      </c>
      <c r="P41" s="15">
        <v>28782</v>
      </c>
      <c r="Q41" s="14">
        <v>4306</v>
      </c>
      <c r="R41" s="14">
        <v>25341</v>
      </c>
      <c r="S41" s="6">
        <f t="shared" si="8"/>
        <v>29647</v>
      </c>
      <c r="T41" s="7">
        <f t="shared" si="9"/>
        <v>1.0300535056632618</v>
      </c>
    </row>
    <row r="42" spans="1:20" x14ac:dyDescent="0.2">
      <c r="A42" s="4" t="s">
        <v>93</v>
      </c>
      <c r="B42" s="15">
        <v>55759</v>
      </c>
      <c r="C42" s="14">
        <v>7507</v>
      </c>
      <c r="D42" s="14">
        <v>48476</v>
      </c>
      <c r="E42" s="6">
        <f t="shared" si="6"/>
        <v>55983</v>
      </c>
      <c r="F42" s="7">
        <f t="shared" si="1"/>
        <v>1.0040172886888215</v>
      </c>
      <c r="H42" s="4" t="s">
        <v>93</v>
      </c>
      <c r="I42" s="15">
        <v>55759</v>
      </c>
      <c r="J42" s="14">
        <v>7629</v>
      </c>
      <c r="K42" s="14">
        <v>48660</v>
      </c>
      <c r="L42" s="14">
        <f t="shared" si="10"/>
        <v>56289</v>
      </c>
      <c r="M42" s="7">
        <f t="shared" si="7"/>
        <v>1.0095051919869438</v>
      </c>
      <c r="O42" s="4" t="s">
        <v>93</v>
      </c>
      <c r="P42" s="15">
        <v>55759</v>
      </c>
      <c r="Q42" s="14">
        <v>7451</v>
      </c>
      <c r="R42" s="14">
        <v>48361</v>
      </c>
      <c r="S42" s="6">
        <f t="shared" si="8"/>
        <v>55812</v>
      </c>
      <c r="T42" s="7">
        <f t="shared" si="9"/>
        <v>1.0009505191986945</v>
      </c>
    </row>
    <row r="43" spans="1:20" x14ac:dyDescent="0.2">
      <c r="A43" s="4" t="s">
        <v>94</v>
      </c>
      <c r="B43" s="15">
        <v>75457</v>
      </c>
      <c r="C43" s="14">
        <v>11257</v>
      </c>
      <c r="D43" s="14">
        <v>69212</v>
      </c>
      <c r="E43" s="6">
        <f t="shared" si="6"/>
        <v>80469</v>
      </c>
      <c r="F43" s="7">
        <f t="shared" si="1"/>
        <v>1.0664219356719722</v>
      </c>
      <c r="H43" s="4" t="s">
        <v>94</v>
      </c>
      <c r="I43" s="15">
        <v>75457</v>
      </c>
      <c r="J43" s="14">
        <v>11169</v>
      </c>
      <c r="K43" s="14">
        <v>68560</v>
      </c>
      <c r="L43" s="14">
        <f t="shared" si="10"/>
        <v>79729</v>
      </c>
      <c r="M43" s="7">
        <f t="shared" si="7"/>
        <v>1.0566150257762699</v>
      </c>
      <c r="O43" s="4" t="s">
        <v>94</v>
      </c>
      <c r="P43" s="15">
        <v>75457</v>
      </c>
      <c r="Q43" s="14">
        <v>11305</v>
      </c>
      <c r="R43" s="14">
        <v>70997</v>
      </c>
      <c r="S43" s="6">
        <f t="shared" si="8"/>
        <v>82302</v>
      </c>
      <c r="T43" s="7">
        <f t="shared" si="9"/>
        <v>1.0907139165352453</v>
      </c>
    </row>
    <row r="44" spans="1:20" s="11" customFormat="1" x14ac:dyDescent="0.2">
      <c r="A44" s="8" t="s">
        <v>25</v>
      </c>
      <c r="B44" s="9">
        <f>SUM(B5:B43)</f>
        <v>1737814</v>
      </c>
      <c r="C44" s="9">
        <f>SUM(C5:C43)</f>
        <v>261421</v>
      </c>
      <c r="D44" s="9">
        <f>SUM(D5:D43)</f>
        <v>1516428</v>
      </c>
      <c r="E44" s="9">
        <f>SUM(E5:E43)</f>
        <v>1777849</v>
      </c>
      <c r="F44" s="10">
        <f>E44/B44</f>
        <v>1.0230375632835276</v>
      </c>
      <c r="H44" s="8" t="s">
        <v>26</v>
      </c>
      <c r="I44" s="9">
        <f>SUM(I5:I43)</f>
        <v>1737814</v>
      </c>
      <c r="J44" s="9">
        <f t="shared" ref="J44:L44" si="11">SUM(J5:J43)</f>
        <v>260663</v>
      </c>
      <c r="K44" s="9">
        <f t="shared" si="11"/>
        <v>1530286</v>
      </c>
      <c r="L44" s="9">
        <f t="shared" si="11"/>
        <v>1790949</v>
      </c>
      <c r="M44" s="10">
        <f>L44/I44</f>
        <v>1.0305757693285933</v>
      </c>
      <c r="O44" s="8" t="s">
        <v>27</v>
      </c>
      <c r="P44" s="9">
        <f>SUM(P5:P43)</f>
        <v>1737814</v>
      </c>
      <c r="Q44" s="9">
        <f>SUM(Q5:Q43)</f>
        <v>261083</v>
      </c>
      <c r="R44" s="9">
        <f>SUM(R5:R43)</f>
        <v>1535942</v>
      </c>
      <c r="S44" s="9">
        <f>SUM(S5:S43)</f>
        <v>1797025</v>
      </c>
      <c r="T44" s="10">
        <f>S44/P44</f>
        <v>1.0340721158881214</v>
      </c>
    </row>
    <row r="46" spans="1:20" x14ac:dyDescent="0.2">
      <c r="A46" s="72" t="s">
        <v>55</v>
      </c>
      <c r="B46" s="2" t="s">
        <v>2</v>
      </c>
      <c r="C46" s="73" t="s">
        <v>3</v>
      </c>
      <c r="D46" s="73"/>
      <c r="E46" s="73"/>
      <c r="F46" s="73"/>
    </row>
    <row r="47" spans="1:20" x14ac:dyDescent="0.2">
      <c r="A47" s="72"/>
      <c r="B47" s="3" t="s">
        <v>4</v>
      </c>
      <c r="C47" s="3" t="s">
        <v>5</v>
      </c>
      <c r="D47" s="3" t="s">
        <v>5</v>
      </c>
      <c r="E47" s="73" t="s">
        <v>6</v>
      </c>
      <c r="F47" s="73" t="s">
        <v>7</v>
      </c>
      <c r="R47" s="1" t="s">
        <v>28</v>
      </c>
    </row>
    <row r="48" spans="1:20" x14ac:dyDescent="0.2">
      <c r="A48" s="72"/>
      <c r="B48" s="3" t="s">
        <v>8</v>
      </c>
      <c r="C48" s="3" t="s">
        <v>9</v>
      </c>
      <c r="D48" s="3" t="s">
        <v>10</v>
      </c>
      <c r="E48" s="73"/>
      <c r="F48" s="73"/>
    </row>
    <row r="49" spans="1:6" x14ac:dyDescent="0.2">
      <c r="A49" s="4" t="s">
        <v>56</v>
      </c>
      <c r="B49" s="13">
        <v>38737</v>
      </c>
      <c r="C49" s="14">
        <v>6169</v>
      </c>
      <c r="D49" s="14">
        <v>36391</v>
      </c>
      <c r="E49" s="14">
        <f>C49+D49</f>
        <v>42560</v>
      </c>
      <c r="F49" s="7">
        <f>E49/B49</f>
        <v>1.0986911738131502</v>
      </c>
    </row>
    <row r="50" spans="1:6" x14ac:dyDescent="0.2">
      <c r="A50" s="4" t="s">
        <v>57</v>
      </c>
      <c r="B50" s="13">
        <v>25141</v>
      </c>
      <c r="C50" s="14">
        <v>3871</v>
      </c>
      <c r="D50" s="14">
        <v>21880</v>
      </c>
      <c r="E50" s="14">
        <f t="shared" ref="E50:E87" si="12">C50+D50</f>
        <v>25751</v>
      </c>
      <c r="F50" s="7">
        <f t="shared" ref="F50:F88" si="13">E50/B50</f>
        <v>1.0242631558012807</v>
      </c>
    </row>
    <row r="51" spans="1:6" x14ac:dyDescent="0.2">
      <c r="A51" s="4" t="s">
        <v>58</v>
      </c>
      <c r="B51" s="13">
        <v>69583</v>
      </c>
      <c r="C51" s="14">
        <v>11823</v>
      </c>
      <c r="D51" s="14">
        <v>63528</v>
      </c>
      <c r="E51" s="14">
        <f t="shared" si="12"/>
        <v>75351</v>
      </c>
      <c r="F51" s="7">
        <f t="shared" si="13"/>
        <v>1.0828938102697498</v>
      </c>
    </row>
    <row r="52" spans="1:6" x14ac:dyDescent="0.2">
      <c r="A52" s="4" t="s">
        <v>59</v>
      </c>
      <c r="B52" s="13">
        <v>38562</v>
      </c>
      <c r="C52" s="14">
        <v>6495</v>
      </c>
      <c r="D52" s="14">
        <v>35922</v>
      </c>
      <c r="E52" s="14">
        <f t="shared" si="12"/>
        <v>42417</v>
      </c>
      <c r="F52" s="7">
        <f t="shared" si="13"/>
        <v>1.0999688812820911</v>
      </c>
    </row>
    <row r="53" spans="1:6" x14ac:dyDescent="0.2">
      <c r="A53" s="4" t="s">
        <v>60</v>
      </c>
      <c r="B53" s="13">
        <v>31812</v>
      </c>
      <c r="C53" s="14">
        <v>5385</v>
      </c>
      <c r="D53" s="14">
        <v>28948</v>
      </c>
      <c r="E53" s="14">
        <f t="shared" si="12"/>
        <v>34333</v>
      </c>
      <c r="F53" s="7">
        <f t="shared" si="13"/>
        <v>1.0792468250974474</v>
      </c>
    </row>
    <row r="54" spans="1:6" x14ac:dyDescent="0.2">
      <c r="A54" s="4" t="s">
        <v>61</v>
      </c>
      <c r="B54" s="13">
        <v>38697</v>
      </c>
      <c r="C54" s="14">
        <v>6036</v>
      </c>
      <c r="D54" s="14">
        <v>34778</v>
      </c>
      <c r="E54" s="14">
        <f t="shared" si="12"/>
        <v>40814</v>
      </c>
      <c r="F54" s="7">
        <f t="shared" si="13"/>
        <v>1.0547070832364267</v>
      </c>
    </row>
    <row r="55" spans="1:6" x14ac:dyDescent="0.2">
      <c r="A55" s="4" t="s">
        <v>62</v>
      </c>
      <c r="B55" s="13">
        <v>47532</v>
      </c>
      <c r="C55" s="14">
        <v>8039</v>
      </c>
      <c r="D55" s="14">
        <v>45322</v>
      </c>
      <c r="E55" s="14">
        <f t="shared" si="12"/>
        <v>53361</v>
      </c>
      <c r="F55" s="7">
        <f t="shared" si="13"/>
        <v>1.1226331734410502</v>
      </c>
    </row>
    <row r="56" spans="1:6" x14ac:dyDescent="0.2">
      <c r="A56" s="4" t="s">
        <v>63</v>
      </c>
      <c r="B56" s="13">
        <v>91332</v>
      </c>
      <c r="C56" s="14">
        <v>15770</v>
      </c>
      <c r="D56" s="14">
        <v>86752</v>
      </c>
      <c r="E56" s="14">
        <f t="shared" si="12"/>
        <v>102522</v>
      </c>
      <c r="F56" s="7">
        <f t="shared" si="13"/>
        <v>1.1225200367888581</v>
      </c>
    </row>
    <row r="57" spans="1:6" x14ac:dyDescent="0.2">
      <c r="A57" s="4" t="s">
        <v>64</v>
      </c>
      <c r="B57" s="13">
        <v>79956</v>
      </c>
      <c r="C57" s="14">
        <v>13405</v>
      </c>
      <c r="D57" s="14">
        <v>76171</v>
      </c>
      <c r="E57" s="14">
        <f t="shared" si="12"/>
        <v>89576</v>
      </c>
      <c r="F57" s="7">
        <f t="shared" si="13"/>
        <v>1.1203161738956426</v>
      </c>
    </row>
    <row r="58" spans="1:6" x14ac:dyDescent="0.2">
      <c r="A58" s="4" t="s">
        <v>65</v>
      </c>
      <c r="B58" s="13">
        <v>36265</v>
      </c>
      <c r="C58" s="14">
        <v>5864</v>
      </c>
      <c r="D58" s="14">
        <v>32511</v>
      </c>
      <c r="E58" s="14">
        <f t="shared" si="12"/>
        <v>38375</v>
      </c>
      <c r="F58" s="7">
        <f t="shared" si="13"/>
        <v>1.0581828209016959</v>
      </c>
    </row>
    <row r="59" spans="1:6" x14ac:dyDescent="0.2">
      <c r="A59" s="4" t="s">
        <v>66</v>
      </c>
      <c r="B59" s="13">
        <v>21951</v>
      </c>
      <c r="C59" s="14">
        <v>3891</v>
      </c>
      <c r="D59" s="14">
        <v>21096</v>
      </c>
      <c r="E59" s="14">
        <f t="shared" si="12"/>
        <v>24987</v>
      </c>
      <c r="F59" s="7">
        <f t="shared" si="13"/>
        <v>1.138308049747164</v>
      </c>
    </row>
    <row r="60" spans="1:6" x14ac:dyDescent="0.2">
      <c r="A60" s="4" t="s">
        <v>67</v>
      </c>
      <c r="B60" s="13">
        <v>40791</v>
      </c>
      <c r="C60" s="14">
        <v>5277</v>
      </c>
      <c r="D60" s="14">
        <v>35855</v>
      </c>
      <c r="E60" s="14">
        <f t="shared" si="12"/>
        <v>41132</v>
      </c>
      <c r="F60" s="7">
        <f t="shared" si="13"/>
        <v>1.0083596871858989</v>
      </c>
    </row>
    <row r="61" spans="1:6" x14ac:dyDescent="0.2">
      <c r="A61" s="4" t="s">
        <v>68</v>
      </c>
      <c r="B61" s="13">
        <v>69053</v>
      </c>
      <c r="C61" s="14">
        <v>11438</v>
      </c>
      <c r="D61" s="14">
        <v>65222</v>
      </c>
      <c r="E61" s="14">
        <f t="shared" si="12"/>
        <v>76660</v>
      </c>
      <c r="F61" s="7">
        <f t="shared" si="13"/>
        <v>1.1101617598076841</v>
      </c>
    </row>
    <row r="62" spans="1:6" x14ac:dyDescent="0.2">
      <c r="A62" s="4" t="s">
        <v>69</v>
      </c>
      <c r="B62" s="13">
        <v>33971</v>
      </c>
      <c r="C62" s="14">
        <v>5193</v>
      </c>
      <c r="D62" s="14">
        <v>29413</v>
      </c>
      <c r="E62" s="14">
        <f t="shared" si="12"/>
        <v>34606</v>
      </c>
      <c r="F62" s="7">
        <f t="shared" si="13"/>
        <v>1.0186924141179241</v>
      </c>
    </row>
    <row r="63" spans="1:6" x14ac:dyDescent="0.2">
      <c r="A63" s="4" t="s">
        <v>70</v>
      </c>
      <c r="B63" s="15">
        <v>64402</v>
      </c>
      <c r="C63" s="14">
        <v>11236</v>
      </c>
      <c r="D63" s="14">
        <v>62089</v>
      </c>
      <c r="E63" s="14">
        <f t="shared" si="12"/>
        <v>73325</v>
      </c>
      <c r="F63" s="7">
        <f t="shared" si="13"/>
        <v>1.1385515977764666</v>
      </c>
    </row>
    <row r="64" spans="1:6" x14ac:dyDescent="0.2">
      <c r="A64" s="4" t="s">
        <v>71</v>
      </c>
      <c r="B64" s="15">
        <v>67685</v>
      </c>
      <c r="C64" s="14">
        <v>9612</v>
      </c>
      <c r="D64" s="14">
        <v>56887</v>
      </c>
      <c r="E64" s="14">
        <f t="shared" si="12"/>
        <v>66499</v>
      </c>
      <c r="F64" s="7">
        <f t="shared" si="13"/>
        <v>0.98247765383763019</v>
      </c>
    </row>
    <row r="65" spans="1:6" x14ac:dyDescent="0.2">
      <c r="A65" s="4" t="s">
        <v>72</v>
      </c>
      <c r="B65" s="15">
        <v>42469</v>
      </c>
      <c r="C65" s="14">
        <v>6003</v>
      </c>
      <c r="D65" s="14">
        <v>36044</v>
      </c>
      <c r="E65" s="14">
        <f t="shared" si="12"/>
        <v>42047</v>
      </c>
      <c r="F65" s="7">
        <f t="shared" si="13"/>
        <v>0.99006334031882082</v>
      </c>
    </row>
    <row r="66" spans="1:6" x14ac:dyDescent="0.2">
      <c r="A66" s="4" t="s">
        <v>73</v>
      </c>
      <c r="B66" s="15">
        <v>13574</v>
      </c>
      <c r="C66" s="14">
        <v>2176</v>
      </c>
      <c r="D66" s="14">
        <v>13044</v>
      </c>
      <c r="E66" s="14">
        <f t="shared" si="12"/>
        <v>15220</v>
      </c>
      <c r="F66" s="7">
        <f t="shared" si="13"/>
        <v>1.1212612347134228</v>
      </c>
    </row>
    <row r="67" spans="1:6" x14ac:dyDescent="0.2">
      <c r="A67" s="4" t="s">
        <v>74</v>
      </c>
      <c r="B67" s="15">
        <v>50289</v>
      </c>
      <c r="C67" s="14">
        <v>8413</v>
      </c>
      <c r="D67" s="14">
        <v>47573</v>
      </c>
      <c r="E67" s="14">
        <f t="shared" si="12"/>
        <v>55986</v>
      </c>
      <c r="F67" s="7">
        <f t="shared" si="13"/>
        <v>1.113285211477659</v>
      </c>
    </row>
    <row r="68" spans="1:6" x14ac:dyDescent="0.2">
      <c r="A68" s="4" t="s">
        <v>75</v>
      </c>
      <c r="B68" s="15">
        <v>56419</v>
      </c>
      <c r="C68" s="14">
        <v>8885</v>
      </c>
      <c r="D68" s="14">
        <v>49994</v>
      </c>
      <c r="E68" s="14">
        <f t="shared" si="12"/>
        <v>58879</v>
      </c>
      <c r="F68" s="7">
        <f t="shared" si="13"/>
        <v>1.0436023325475461</v>
      </c>
    </row>
    <row r="69" spans="1:6" x14ac:dyDescent="0.2">
      <c r="A69" s="4" t="s">
        <v>76</v>
      </c>
      <c r="B69" s="15">
        <v>41286</v>
      </c>
      <c r="C69" s="14">
        <v>7466</v>
      </c>
      <c r="D69" s="14">
        <v>41111</v>
      </c>
      <c r="E69" s="14">
        <f t="shared" si="12"/>
        <v>48577</v>
      </c>
      <c r="F69" s="7">
        <f t="shared" si="13"/>
        <v>1.1765973937896623</v>
      </c>
    </row>
    <row r="70" spans="1:6" x14ac:dyDescent="0.2">
      <c r="A70" s="4" t="s">
        <v>77</v>
      </c>
      <c r="B70" s="15">
        <v>35156</v>
      </c>
      <c r="C70" s="14">
        <v>6137</v>
      </c>
      <c r="D70" s="14">
        <v>33706</v>
      </c>
      <c r="E70" s="14">
        <f t="shared" si="12"/>
        <v>39843</v>
      </c>
      <c r="F70" s="7">
        <f t="shared" si="13"/>
        <v>1.1333200591648651</v>
      </c>
    </row>
    <row r="71" spans="1:6" x14ac:dyDescent="0.2">
      <c r="A71" s="4" t="s">
        <v>78</v>
      </c>
      <c r="B71" s="15">
        <v>31223</v>
      </c>
      <c r="C71" s="14">
        <v>4787</v>
      </c>
      <c r="D71" s="14">
        <v>27666</v>
      </c>
      <c r="E71" s="14">
        <f t="shared" si="12"/>
        <v>32453</v>
      </c>
      <c r="F71" s="7">
        <f t="shared" si="13"/>
        <v>1.0393940364474907</v>
      </c>
    </row>
    <row r="72" spans="1:6" x14ac:dyDescent="0.2">
      <c r="A72" s="4" t="s">
        <v>79</v>
      </c>
      <c r="B72" s="15">
        <v>64331</v>
      </c>
      <c r="C72" s="16">
        <v>10363</v>
      </c>
      <c r="D72" s="16">
        <v>59884</v>
      </c>
      <c r="E72" s="14">
        <f t="shared" si="12"/>
        <v>70247</v>
      </c>
      <c r="F72" s="7">
        <f t="shared" si="13"/>
        <v>1.09196188462794</v>
      </c>
    </row>
    <row r="73" spans="1:6" x14ac:dyDescent="0.2">
      <c r="A73" s="4" t="s">
        <v>80</v>
      </c>
      <c r="B73" s="15">
        <v>22530</v>
      </c>
      <c r="C73" s="17">
        <v>4102</v>
      </c>
      <c r="D73" s="17">
        <v>21897</v>
      </c>
      <c r="E73" s="14">
        <f t="shared" si="12"/>
        <v>25999</v>
      </c>
      <c r="F73" s="7">
        <f t="shared" si="13"/>
        <v>1.1539724811362628</v>
      </c>
    </row>
    <row r="74" spans="1:6" x14ac:dyDescent="0.2">
      <c r="A74" s="4" t="s">
        <v>81</v>
      </c>
      <c r="B74" s="15">
        <v>36835</v>
      </c>
      <c r="C74" s="17">
        <v>5355</v>
      </c>
      <c r="D74" s="17">
        <v>34341</v>
      </c>
      <c r="E74" s="14">
        <f t="shared" si="12"/>
        <v>39696</v>
      </c>
      <c r="F74" s="7">
        <f t="shared" si="13"/>
        <v>1.0776706936337723</v>
      </c>
    </row>
    <row r="75" spans="1:6" x14ac:dyDescent="0.2">
      <c r="A75" s="4" t="s">
        <v>82</v>
      </c>
      <c r="B75" s="15">
        <v>37914</v>
      </c>
      <c r="C75" s="17">
        <v>0</v>
      </c>
      <c r="D75" s="17">
        <v>0</v>
      </c>
      <c r="E75" s="14">
        <f t="shared" si="12"/>
        <v>0</v>
      </c>
      <c r="F75" s="7">
        <f t="shared" si="13"/>
        <v>0</v>
      </c>
    </row>
    <row r="76" spans="1:6" x14ac:dyDescent="0.2">
      <c r="A76" s="4" t="s">
        <v>83</v>
      </c>
      <c r="B76" s="15">
        <v>34897</v>
      </c>
      <c r="C76" s="17">
        <v>6198</v>
      </c>
      <c r="D76" s="17">
        <v>31365</v>
      </c>
      <c r="E76" s="14">
        <f t="shared" si="12"/>
        <v>37563</v>
      </c>
      <c r="F76" s="7">
        <f t="shared" si="13"/>
        <v>1.0763962518268047</v>
      </c>
    </row>
    <row r="77" spans="1:6" x14ac:dyDescent="0.2">
      <c r="A77" s="4" t="s">
        <v>84</v>
      </c>
      <c r="B77" s="15">
        <v>19788</v>
      </c>
      <c r="C77" s="17">
        <v>2756</v>
      </c>
      <c r="D77" s="17">
        <v>18040</v>
      </c>
      <c r="E77" s="14">
        <f t="shared" si="12"/>
        <v>20796</v>
      </c>
      <c r="F77" s="7">
        <f t="shared" si="13"/>
        <v>1.0509399636143117</v>
      </c>
    </row>
    <row r="78" spans="1:6" x14ac:dyDescent="0.2">
      <c r="A78" s="4" t="s">
        <v>85</v>
      </c>
      <c r="B78" s="15">
        <v>18084</v>
      </c>
      <c r="C78" s="17">
        <v>3197</v>
      </c>
      <c r="D78" s="17">
        <v>16037</v>
      </c>
      <c r="E78" s="14">
        <f t="shared" si="12"/>
        <v>19234</v>
      </c>
      <c r="F78" s="7">
        <f t="shared" si="13"/>
        <v>1.0635921256359213</v>
      </c>
    </row>
    <row r="79" spans="1:6" x14ac:dyDescent="0.2">
      <c r="A79" s="4" t="s">
        <v>86</v>
      </c>
      <c r="B79" s="15">
        <v>44017</v>
      </c>
      <c r="C79" s="17">
        <v>7361</v>
      </c>
      <c r="D79" s="17">
        <v>40124</v>
      </c>
      <c r="E79" s="14">
        <f t="shared" si="12"/>
        <v>47485</v>
      </c>
      <c r="F79" s="7">
        <f t="shared" si="13"/>
        <v>1.0787877411000295</v>
      </c>
    </row>
    <row r="80" spans="1:6" x14ac:dyDescent="0.2">
      <c r="A80" s="4" t="s">
        <v>87</v>
      </c>
      <c r="B80" s="15">
        <v>40659</v>
      </c>
      <c r="C80" s="17">
        <v>6498</v>
      </c>
      <c r="D80" s="17">
        <v>37490</v>
      </c>
      <c r="E80" s="14">
        <f t="shared" si="12"/>
        <v>43988</v>
      </c>
      <c r="F80" s="7">
        <f t="shared" si="13"/>
        <v>1.0818760913942793</v>
      </c>
    </row>
    <row r="81" spans="1:6" x14ac:dyDescent="0.2">
      <c r="A81" s="4" t="s">
        <v>88</v>
      </c>
      <c r="B81" s="15">
        <v>32730</v>
      </c>
      <c r="C81" s="17">
        <v>5594</v>
      </c>
      <c r="D81" s="17">
        <v>30213</v>
      </c>
      <c r="E81" s="14">
        <f t="shared" si="12"/>
        <v>35807</v>
      </c>
      <c r="F81" s="7">
        <f t="shared" si="13"/>
        <v>1.094011610143599</v>
      </c>
    </row>
    <row r="82" spans="1:6" x14ac:dyDescent="0.2">
      <c r="A82" s="4" t="s">
        <v>89</v>
      </c>
      <c r="B82" s="15">
        <v>41838</v>
      </c>
      <c r="C82" s="17">
        <v>6970</v>
      </c>
      <c r="D82" s="17">
        <v>39371</v>
      </c>
      <c r="E82" s="14">
        <f t="shared" si="12"/>
        <v>46341</v>
      </c>
      <c r="F82" s="7">
        <f t="shared" si="13"/>
        <v>1.1076294277929155</v>
      </c>
    </row>
    <row r="83" spans="1:6" x14ac:dyDescent="0.2">
      <c r="A83" s="4" t="s">
        <v>90</v>
      </c>
      <c r="B83" s="15">
        <v>42320</v>
      </c>
      <c r="C83" s="17">
        <v>7183</v>
      </c>
      <c r="D83" s="17">
        <v>39817</v>
      </c>
      <c r="E83" s="14">
        <f t="shared" si="12"/>
        <v>47000</v>
      </c>
      <c r="F83" s="7">
        <f t="shared" si="13"/>
        <v>1.1105860113421551</v>
      </c>
    </row>
    <row r="84" spans="1:6" x14ac:dyDescent="0.2">
      <c r="A84" s="4" t="s">
        <v>91</v>
      </c>
      <c r="B84" s="15">
        <v>75987</v>
      </c>
      <c r="C84" s="17">
        <v>11937</v>
      </c>
      <c r="D84" s="17">
        <v>70721</v>
      </c>
      <c r="E84" s="14">
        <f t="shared" si="12"/>
        <v>82658</v>
      </c>
      <c r="F84" s="7">
        <f t="shared" si="13"/>
        <v>1.0877913327279667</v>
      </c>
    </row>
    <row r="85" spans="1:6" x14ac:dyDescent="0.2">
      <c r="A85" s="4" t="s">
        <v>92</v>
      </c>
      <c r="B85" s="15">
        <v>28782</v>
      </c>
      <c r="C85" s="17">
        <v>4501</v>
      </c>
      <c r="D85" s="17">
        <v>25134</v>
      </c>
      <c r="E85" s="14">
        <f t="shared" si="12"/>
        <v>29635</v>
      </c>
      <c r="F85" s="7">
        <f t="shared" si="13"/>
        <v>1.0296365784170662</v>
      </c>
    </row>
    <row r="86" spans="1:6" x14ac:dyDescent="0.2">
      <c r="A86" s="4" t="s">
        <v>93</v>
      </c>
      <c r="B86" s="15">
        <v>55759</v>
      </c>
      <c r="C86" s="17">
        <v>7547</v>
      </c>
      <c r="D86" s="17">
        <v>48726</v>
      </c>
      <c r="E86" s="14">
        <f t="shared" si="12"/>
        <v>56273</v>
      </c>
      <c r="F86" s="7">
        <f t="shared" si="13"/>
        <v>1.009218242794885</v>
      </c>
    </row>
    <row r="87" spans="1:6" x14ac:dyDescent="0.2">
      <c r="A87" s="4" t="s">
        <v>94</v>
      </c>
      <c r="B87" s="15">
        <v>75457</v>
      </c>
      <c r="C87" s="17">
        <v>11679</v>
      </c>
      <c r="D87" s="17">
        <v>72628</v>
      </c>
      <c r="E87" s="14">
        <f t="shared" si="12"/>
        <v>84307</v>
      </c>
      <c r="F87" s="7">
        <f t="shared" si="13"/>
        <v>1.1172853413202222</v>
      </c>
    </row>
    <row r="88" spans="1:6" x14ac:dyDescent="0.2">
      <c r="A88" s="18" t="s">
        <v>95</v>
      </c>
      <c r="B88" s="19">
        <f>SUM(B49:B87)</f>
        <v>1737814</v>
      </c>
      <c r="C88" s="19">
        <f>SUM(C49:C87)</f>
        <v>274612</v>
      </c>
      <c r="D88" s="19">
        <f>SUM(D49:D87)</f>
        <v>1567691</v>
      </c>
      <c r="E88" s="19">
        <f>SUM(E49:E87)</f>
        <v>1842303</v>
      </c>
      <c r="F88" s="10">
        <f t="shared" si="13"/>
        <v>1.0601266878964031</v>
      </c>
    </row>
  </sheetData>
  <mergeCells count="17">
    <mergeCell ref="A1:F1"/>
    <mergeCell ref="A2:A4"/>
    <mergeCell ref="C2:F2"/>
    <mergeCell ref="H2:H4"/>
    <mergeCell ref="J2:M2"/>
    <mergeCell ref="A46:A48"/>
    <mergeCell ref="C46:F46"/>
    <mergeCell ref="E47:E48"/>
    <mergeCell ref="F47:F48"/>
    <mergeCell ref="Q2:T2"/>
    <mergeCell ref="E3:E4"/>
    <mergeCell ref="F3:F4"/>
    <mergeCell ref="L3:L4"/>
    <mergeCell ref="M3:M4"/>
    <mergeCell ref="S3:S4"/>
    <mergeCell ref="T3:T4"/>
    <mergeCell ref="O2:O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F1"/>
    </sheetView>
  </sheetViews>
  <sheetFormatPr defaultRowHeight="12.75" x14ac:dyDescent="0.2"/>
  <cols>
    <col min="1" max="1" width="16.7109375" style="1" bestFit="1" customWidth="1"/>
    <col min="2" max="6" width="9.42578125" style="1" customWidth="1"/>
    <col min="7" max="7" width="2.140625" style="1" customWidth="1"/>
    <col min="8" max="8" width="15" style="1" bestFit="1" customWidth="1"/>
    <col min="9" max="13" width="9.140625" style="1"/>
    <col min="14" max="14" width="2.140625" style="1" customWidth="1"/>
    <col min="15" max="15" width="15" style="1" bestFit="1" customWidth="1"/>
    <col min="16" max="16384" width="9.140625" style="1"/>
  </cols>
  <sheetData>
    <row r="1" spans="1:20" x14ac:dyDescent="0.2">
      <c r="A1" s="72" t="s">
        <v>96</v>
      </c>
      <c r="B1" s="72"/>
      <c r="C1" s="72"/>
      <c r="D1" s="72"/>
      <c r="E1" s="72"/>
      <c r="F1" s="72"/>
    </row>
    <row r="2" spans="1:20" x14ac:dyDescent="0.2">
      <c r="A2" s="72" t="s">
        <v>55</v>
      </c>
      <c r="B2" s="2" t="s">
        <v>2</v>
      </c>
      <c r="C2" s="73" t="s">
        <v>3</v>
      </c>
      <c r="D2" s="73"/>
      <c r="E2" s="73"/>
      <c r="F2" s="73"/>
      <c r="H2" s="72" t="s">
        <v>55</v>
      </c>
      <c r="I2" s="2" t="s">
        <v>2</v>
      </c>
      <c r="J2" s="73" t="s">
        <v>3</v>
      </c>
      <c r="K2" s="73"/>
      <c r="L2" s="73"/>
      <c r="M2" s="73"/>
      <c r="O2" s="72" t="s">
        <v>55</v>
      </c>
      <c r="P2" s="2" t="s">
        <v>2</v>
      </c>
      <c r="Q2" s="73" t="s">
        <v>3</v>
      </c>
      <c r="R2" s="73"/>
      <c r="S2" s="73"/>
      <c r="T2" s="73"/>
    </row>
    <row r="3" spans="1:20" x14ac:dyDescent="0.2">
      <c r="A3" s="72"/>
      <c r="B3" s="3" t="s">
        <v>4</v>
      </c>
      <c r="C3" s="3" t="s">
        <v>5</v>
      </c>
      <c r="D3" s="3" t="s">
        <v>5</v>
      </c>
      <c r="E3" s="73" t="s">
        <v>6</v>
      </c>
      <c r="F3" s="73" t="s">
        <v>7</v>
      </c>
      <c r="H3" s="72"/>
      <c r="I3" s="3" t="s">
        <v>4</v>
      </c>
      <c r="J3" s="3" t="s">
        <v>5</v>
      </c>
      <c r="K3" s="3" t="s">
        <v>5</v>
      </c>
      <c r="L3" s="73" t="s">
        <v>6</v>
      </c>
      <c r="M3" s="73" t="s">
        <v>7</v>
      </c>
      <c r="O3" s="72"/>
      <c r="P3" s="3" t="s">
        <v>4</v>
      </c>
      <c r="Q3" s="3" t="s">
        <v>5</v>
      </c>
      <c r="R3" s="3" t="s">
        <v>5</v>
      </c>
      <c r="S3" s="73" t="s">
        <v>6</v>
      </c>
      <c r="T3" s="73" t="s">
        <v>7</v>
      </c>
    </row>
    <row r="4" spans="1:20" x14ac:dyDescent="0.2">
      <c r="A4" s="72"/>
      <c r="B4" s="3" t="s">
        <v>8</v>
      </c>
      <c r="C4" s="3" t="s">
        <v>9</v>
      </c>
      <c r="D4" s="3" t="s">
        <v>10</v>
      </c>
      <c r="E4" s="73"/>
      <c r="F4" s="73"/>
      <c r="H4" s="72"/>
      <c r="I4" s="3" t="s">
        <v>8</v>
      </c>
      <c r="J4" s="3" t="s">
        <v>9</v>
      </c>
      <c r="K4" s="3" t="s">
        <v>10</v>
      </c>
      <c r="L4" s="73"/>
      <c r="M4" s="73"/>
      <c r="O4" s="72"/>
      <c r="P4" s="3" t="s">
        <v>8</v>
      </c>
      <c r="Q4" s="3" t="s">
        <v>9</v>
      </c>
      <c r="R4" s="3" t="s">
        <v>10</v>
      </c>
      <c r="S4" s="73"/>
      <c r="T4" s="73"/>
    </row>
    <row r="5" spans="1:20" x14ac:dyDescent="0.2">
      <c r="A5" s="4" t="s">
        <v>97</v>
      </c>
      <c r="B5" s="5">
        <v>67653.034</v>
      </c>
      <c r="C5" s="6">
        <v>13597</v>
      </c>
      <c r="D5" s="6">
        <v>59583</v>
      </c>
      <c r="E5" s="6">
        <f>C5+D5</f>
        <v>73180</v>
      </c>
      <c r="F5" s="7">
        <f>E5/B5</f>
        <v>1.0816957595722907</v>
      </c>
      <c r="H5" s="4" t="s">
        <v>97</v>
      </c>
      <c r="I5" s="5">
        <v>67653.034</v>
      </c>
      <c r="J5" s="6">
        <v>12820</v>
      </c>
      <c r="K5" s="6">
        <v>60919</v>
      </c>
      <c r="L5" s="6">
        <f>J5+K5</f>
        <v>73739</v>
      </c>
      <c r="M5" s="7">
        <f>L5/I5</f>
        <v>1.0899585079953695</v>
      </c>
      <c r="O5" s="4" t="s">
        <v>97</v>
      </c>
      <c r="P5" s="5">
        <v>67653.034</v>
      </c>
      <c r="Q5" s="6">
        <v>13271</v>
      </c>
      <c r="R5" s="6">
        <v>67041</v>
      </c>
      <c r="S5" s="6">
        <f>Q5+R5</f>
        <v>80312</v>
      </c>
      <c r="T5" s="7">
        <f>S5/P5</f>
        <v>1.1871160131561875</v>
      </c>
    </row>
    <row r="6" spans="1:20" x14ac:dyDescent="0.2">
      <c r="A6" s="4" t="s">
        <v>98</v>
      </c>
      <c r="B6" s="5">
        <v>73715.991999999998</v>
      </c>
      <c r="C6" s="6">
        <v>13293</v>
      </c>
      <c r="D6" s="6">
        <v>64402</v>
      </c>
      <c r="E6" s="6">
        <f t="shared" ref="E6:E18" si="0">C6+D6</f>
        <v>77695</v>
      </c>
      <c r="F6" s="7">
        <f t="shared" ref="F6:F18" si="1">E6/B6</f>
        <v>1.0539775412640449</v>
      </c>
      <c r="H6" s="4" t="s">
        <v>98</v>
      </c>
      <c r="I6" s="5">
        <v>73715.991999999998</v>
      </c>
      <c r="J6" s="6">
        <v>12909</v>
      </c>
      <c r="K6" s="6">
        <v>68221</v>
      </c>
      <c r="L6" s="6">
        <f t="shared" ref="L6:L18" si="2">J6+K6</f>
        <v>81130</v>
      </c>
      <c r="M6" s="7">
        <f t="shared" ref="M6:M18" si="3">L6/I6</f>
        <v>1.1005752998616636</v>
      </c>
      <c r="O6" s="4" t="s">
        <v>98</v>
      </c>
      <c r="P6" s="5">
        <v>73715.991999999998</v>
      </c>
      <c r="Q6" s="6">
        <v>13531</v>
      </c>
      <c r="R6" s="6">
        <v>70182</v>
      </c>
      <c r="S6" s="6">
        <f t="shared" ref="S6:S18" si="4">Q6+R6</f>
        <v>83713</v>
      </c>
      <c r="T6" s="7">
        <f t="shared" ref="T6:T18" si="5">S6/P6</f>
        <v>1.135615186457777</v>
      </c>
    </row>
    <row r="7" spans="1:20" x14ac:dyDescent="0.2">
      <c r="A7" s="4" t="s">
        <v>99</v>
      </c>
      <c r="B7" s="5">
        <v>68628.754000000001</v>
      </c>
      <c r="C7" s="6">
        <v>10729</v>
      </c>
      <c r="D7" s="6">
        <v>48772</v>
      </c>
      <c r="E7" s="6">
        <f t="shared" si="0"/>
        <v>59501</v>
      </c>
      <c r="F7" s="7">
        <f t="shared" si="1"/>
        <v>0.86699810985931636</v>
      </c>
      <c r="H7" s="4" t="s">
        <v>99</v>
      </c>
      <c r="I7" s="5">
        <v>68628.754000000001</v>
      </c>
      <c r="J7" s="6">
        <v>10334</v>
      </c>
      <c r="K7" s="6">
        <v>52073</v>
      </c>
      <c r="L7" s="6">
        <f t="shared" si="2"/>
        <v>62407</v>
      </c>
      <c r="M7" s="7">
        <f t="shared" si="3"/>
        <v>0.90934187731282434</v>
      </c>
      <c r="O7" s="4" t="s">
        <v>99</v>
      </c>
      <c r="P7" s="5">
        <v>68628.754000000001</v>
      </c>
      <c r="Q7" s="6">
        <v>10596</v>
      </c>
      <c r="R7" s="6">
        <v>54959</v>
      </c>
      <c r="S7" s="6">
        <f t="shared" si="4"/>
        <v>65555</v>
      </c>
      <c r="T7" s="7">
        <f t="shared" si="5"/>
        <v>0.95521186352880605</v>
      </c>
    </row>
    <row r="8" spans="1:20" x14ac:dyDescent="0.2">
      <c r="A8" s="4" t="s">
        <v>100</v>
      </c>
      <c r="B8" s="5">
        <v>99908.650000000009</v>
      </c>
      <c r="C8" s="6">
        <v>20447</v>
      </c>
      <c r="D8" s="6">
        <v>92557</v>
      </c>
      <c r="E8" s="6">
        <f t="shared" si="0"/>
        <v>113004</v>
      </c>
      <c r="F8" s="7">
        <f t="shared" si="1"/>
        <v>1.1310732354005384</v>
      </c>
      <c r="H8" s="4" t="s">
        <v>100</v>
      </c>
      <c r="I8" s="5">
        <v>99908.650000000009</v>
      </c>
      <c r="J8" s="6">
        <v>18817</v>
      </c>
      <c r="K8" s="6">
        <v>80740</v>
      </c>
      <c r="L8" s="6">
        <f t="shared" si="2"/>
        <v>99557</v>
      </c>
      <c r="M8" s="7">
        <f t="shared" si="3"/>
        <v>0.99648028474010997</v>
      </c>
      <c r="O8" s="4" t="s">
        <v>100</v>
      </c>
      <c r="P8" s="5">
        <v>99908.650000000009</v>
      </c>
      <c r="Q8" s="6">
        <v>22109</v>
      </c>
      <c r="R8" s="6">
        <v>113826</v>
      </c>
      <c r="S8" s="6">
        <f t="shared" si="4"/>
        <v>135935</v>
      </c>
      <c r="T8" s="7">
        <f t="shared" si="5"/>
        <v>1.3605929016156257</v>
      </c>
    </row>
    <row r="9" spans="1:20" x14ac:dyDescent="0.2">
      <c r="A9" s="4" t="s">
        <v>101</v>
      </c>
      <c r="B9" s="5">
        <v>21783.220999999998</v>
      </c>
      <c r="C9" s="6">
        <v>3554</v>
      </c>
      <c r="D9" s="6">
        <v>19586</v>
      </c>
      <c r="E9" s="6">
        <f t="shared" si="0"/>
        <v>23140</v>
      </c>
      <c r="F9" s="7">
        <f t="shared" si="1"/>
        <v>1.0622855086490655</v>
      </c>
      <c r="H9" s="4" t="s">
        <v>101</v>
      </c>
      <c r="I9" s="5">
        <v>21783.220999999998</v>
      </c>
      <c r="J9" s="6">
        <v>3593</v>
      </c>
      <c r="K9" s="6">
        <v>19614</v>
      </c>
      <c r="L9" s="6">
        <f t="shared" si="2"/>
        <v>23207</v>
      </c>
      <c r="M9" s="7">
        <f t="shared" si="3"/>
        <v>1.0653612704934685</v>
      </c>
      <c r="O9" s="4" t="s">
        <v>101</v>
      </c>
      <c r="P9" s="5">
        <v>21783.220999999998</v>
      </c>
      <c r="Q9" s="6">
        <v>3693</v>
      </c>
      <c r="R9" s="6">
        <v>19769</v>
      </c>
      <c r="S9" s="6">
        <f t="shared" si="4"/>
        <v>23462</v>
      </c>
      <c r="T9" s="7">
        <f t="shared" si="5"/>
        <v>1.0770675282594802</v>
      </c>
    </row>
    <row r="10" spans="1:20" x14ac:dyDescent="0.2">
      <c r="A10" s="4" t="s">
        <v>102</v>
      </c>
      <c r="B10" s="5">
        <v>21682.09</v>
      </c>
      <c r="C10" s="6">
        <v>3620</v>
      </c>
      <c r="D10" s="6">
        <v>18831</v>
      </c>
      <c r="E10" s="6">
        <f t="shared" si="0"/>
        <v>22451</v>
      </c>
      <c r="F10" s="7">
        <f t="shared" si="1"/>
        <v>1.0354629097102723</v>
      </c>
      <c r="H10" s="4" t="s">
        <v>102</v>
      </c>
      <c r="I10" s="5">
        <v>21682.09</v>
      </c>
      <c r="J10" s="6">
        <v>3507</v>
      </c>
      <c r="K10" s="6">
        <v>18062</v>
      </c>
      <c r="L10" s="6">
        <f t="shared" si="2"/>
        <v>21569</v>
      </c>
      <c r="M10" s="7">
        <f t="shared" si="3"/>
        <v>0.99478417440385125</v>
      </c>
      <c r="O10" s="4" t="s">
        <v>102</v>
      </c>
      <c r="P10" s="5">
        <v>21682.09</v>
      </c>
      <c r="Q10" s="6">
        <v>3643</v>
      </c>
      <c r="R10" s="6">
        <v>20018</v>
      </c>
      <c r="S10" s="6">
        <f t="shared" si="4"/>
        <v>23661</v>
      </c>
      <c r="T10" s="7">
        <f t="shared" si="5"/>
        <v>1.0912693379651131</v>
      </c>
    </row>
    <row r="11" spans="1:20" x14ac:dyDescent="0.2">
      <c r="A11" s="4" t="s">
        <v>103</v>
      </c>
      <c r="B11" s="5">
        <v>45058.195999999996</v>
      </c>
      <c r="C11" s="6">
        <v>6633</v>
      </c>
      <c r="D11" s="6">
        <v>36740</v>
      </c>
      <c r="E11" s="6">
        <f t="shared" si="0"/>
        <v>43373</v>
      </c>
      <c r="F11" s="7">
        <f t="shared" si="1"/>
        <v>0.96259956790103185</v>
      </c>
      <c r="H11" s="4" t="s">
        <v>103</v>
      </c>
      <c r="I11" s="5">
        <v>45058.195999999996</v>
      </c>
      <c r="J11" s="6">
        <v>7820</v>
      </c>
      <c r="K11" s="6">
        <v>42895</v>
      </c>
      <c r="L11" s="6">
        <f t="shared" si="2"/>
        <v>50715</v>
      </c>
      <c r="M11" s="7">
        <f t="shared" si="3"/>
        <v>1.1255443959629454</v>
      </c>
      <c r="O11" s="4" t="s">
        <v>103</v>
      </c>
      <c r="P11" s="5">
        <v>45058.195999999996</v>
      </c>
      <c r="Q11" s="6">
        <v>7988</v>
      </c>
      <c r="R11" s="6">
        <v>44329</v>
      </c>
      <c r="S11" s="6">
        <f t="shared" si="4"/>
        <v>52317</v>
      </c>
      <c r="T11" s="7">
        <f t="shared" si="5"/>
        <v>1.1610984159241529</v>
      </c>
    </row>
    <row r="12" spans="1:20" x14ac:dyDescent="0.2">
      <c r="A12" s="4" t="s">
        <v>104</v>
      </c>
      <c r="B12" s="5">
        <v>7222</v>
      </c>
      <c r="C12" s="6">
        <v>1205</v>
      </c>
      <c r="D12" s="6">
        <v>6662</v>
      </c>
      <c r="E12" s="6">
        <f t="shared" si="0"/>
        <v>7867</v>
      </c>
      <c r="F12" s="7">
        <f t="shared" si="1"/>
        <v>1.0893104403212406</v>
      </c>
      <c r="H12" s="4" t="s">
        <v>104</v>
      </c>
      <c r="I12" s="5">
        <v>7222</v>
      </c>
      <c r="J12" s="6">
        <v>1207</v>
      </c>
      <c r="K12" s="6">
        <v>6797</v>
      </c>
      <c r="L12" s="6">
        <f t="shared" si="2"/>
        <v>8004</v>
      </c>
      <c r="M12" s="7">
        <f t="shared" si="3"/>
        <v>1.10828025477707</v>
      </c>
      <c r="O12" s="4" t="s">
        <v>104</v>
      </c>
      <c r="P12" s="5">
        <v>7222</v>
      </c>
      <c r="Q12" s="6">
        <v>1286</v>
      </c>
      <c r="R12" s="6">
        <v>6824</v>
      </c>
      <c r="S12" s="6">
        <f t="shared" si="4"/>
        <v>8110</v>
      </c>
      <c r="T12" s="7">
        <f t="shared" si="5"/>
        <v>1.1229576294655219</v>
      </c>
    </row>
    <row r="13" spans="1:20" x14ac:dyDescent="0.2">
      <c r="A13" s="4" t="s">
        <v>105</v>
      </c>
      <c r="B13" s="5">
        <v>41195.279000000002</v>
      </c>
      <c r="C13" s="6">
        <v>6188</v>
      </c>
      <c r="D13" s="6">
        <v>35393</v>
      </c>
      <c r="E13" s="6">
        <f t="shared" si="0"/>
        <v>41581</v>
      </c>
      <c r="F13" s="7">
        <f t="shared" si="1"/>
        <v>1.0093632331025115</v>
      </c>
      <c r="H13" s="4" t="s">
        <v>105</v>
      </c>
      <c r="I13" s="5">
        <v>41195.279000000002</v>
      </c>
      <c r="J13" s="6">
        <v>5943</v>
      </c>
      <c r="K13" s="6">
        <v>34202</v>
      </c>
      <c r="L13" s="6">
        <f t="shared" si="2"/>
        <v>40145</v>
      </c>
      <c r="M13" s="7">
        <f t="shared" si="3"/>
        <v>0.97450486984200291</v>
      </c>
      <c r="O13" s="4" t="s">
        <v>105</v>
      </c>
      <c r="P13" s="5">
        <v>41195.279000000002</v>
      </c>
      <c r="Q13" s="6">
        <v>5908</v>
      </c>
      <c r="R13" s="6">
        <v>34896</v>
      </c>
      <c r="S13" s="6">
        <f t="shared" si="4"/>
        <v>40804</v>
      </c>
      <c r="T13" s="7">
        <f t="shared" si="5"/>
        <v>0.9905018485249244</v>
      </c>
    </row>
    <row r="14" spans="1:20" x14ac:dyDescent="0.2">
      <c r="A14" s="4" t="s">
        <v>106</v>
      </c>
      <c r="B14" s="5">
        <v>34492.566999999995</v>
      </c>
      <c r="C14" s="6">
        <v>6362</v>
      </c>
      <c r="D14" s="6">
        <v>33619</v>
      </c>
      <c r="E14" s="6">
        <f t="shared" si="0"/>
        <v>39981</v>
      </c>
      <c r="F14" s="7">
        <f t="shared" si="1"/>
        <v>1.1591192966299089</v>
      </c>
      <c r="H14" s="4" t="s">
        <v>106</v>
      </c>
      <c r="I14" s="5">
        <v>34492.566999999995</v>
      </c>
      <c r="J14" s="6">
        <v>6268</v>
      </c>
      <c r="K14" s="6">
        <v>33425</v>
      </c>
      <c r="L14" s="6">
        <f t="shared" si="2"/>
        <v>39693</v>
      </c>
      <c r="M14" s="7">
        <f t="shared" si="3"/>
        <v>1.1507696716222948</v>
      </c>
      <c r="O14" s="4" t="s">
        <v>106</v>
      </c>
      <c r="P14" s="5">
        <v>34492.566999999995</v>
      </c>
      <c r="Q14" s="6">
        <v>5878</v>
      </c>
      <c r="R14" s="6">
        <v>32667</v>
      </c>
      <c r="S14" s="6">
        <f t="shared" si="4"/>
        <v>38545</v>
      </c>
      <c r="T14" s="7">
        <f t="shared" si="5"/>
        <v>1.1174871386058336</v>
      </c>
    </row>
    <row r="15" spans="1:20" x14ac:dyDescent="0.2">
      <c r="A15" s="4" t="s">
        <v>107</v>
      </c>
      <c r="B15" s="5">
        <v>32687</v>
      </c>
      <c r="C15" s="6">
        <v>5664</v>
      </c>
      <c r="D15" s="6">
        <v>27023</v>
      </c>
      <c r="E15" s="6">
        <f t="shared" si="0"/>
        <v>32687</v>
      </c>
      <c r="F15" s="7">
        <f t="shared" si="1"/>
        <v>1</v>
      </c>
      <c r="H15" s="4" t="s">
        <v>107</v>
      </c>
      <c r="I15" s="5">
        <v>32687</v>
      </c>
      <c r="J15" s="6">
        <v>5775</v>
      </c>
      <c r="K15" s="6">
        <v>27050</v>
      </c>
      <c r="L15" s="6">
        <f t="shared" si="2"/>
        <v>32825</v>
      </c>
      <c r="M15" s="7">
        <f t="shared" si="3"/>
        <v>1.0042218619022854</v>
      </c>
      <c r="O15" s="4" t="s">
        <v>107</v>
      </c>
      <c r="P15" s="5">
        <v>32687</v>
      </c>
      <c r="Q15" s="6">
        <v>4852</v>
      </c>
      <c r="R15" s="6">
        <v>23597</v>
      </c>
      <c r="S15" s="6">
        <f t="shared" si="4"/>
        <v>28449</v>
      </c>
      <c r="T15" s="7">
        <f t="shared" si="5"/>
        <v>0.87034600911677429</v>
      </c>
    </row>
    <row r="16" spans="1:20" x14ac:dyDescent="0.2">
      <c r="A16" s="4" t="s">
        <v>108</v>
      </c>
      <c r="B16" s="5">
        <v>18543.178</v>
      </c>
      <c r="C16" s="6">
        <v>3106</v>
      </c>
      <c r="D16" s="6">
        <v>17235</v>
      </c>
      <c r="E16" s="6">
        <f t="shared" si="0"/>
        <v>20341</v>
      </c>
      <c r="F16" s="7">
        <f t="shared" si="1"/>
        <v>1.0969532838437943</v>
      </c>
      <c r="H16" s="4" t="s">
        <v>108</v>
      </c>
      <c r="I16" s="5">
        <v>18543.178</v>
      </c>
      <c r="J16" s="6">
        <v>3178</v>
      </c>
      <c r="K16" s="6">
        <v>17234</v>
      </c>
      <c r="L16" s="6">
        <f t="shared" si="2"/>
        <v>20412</v>
      </c>
      <c r="M16" s="7">
        <f t="shared" si="3"/>
        <v>1.1007821852327579</v>
      </c>
      <c r="O16" s="4" t="s">
        <v>108</v>
      </c>
      <c r="P16" s="5">
        <v>18543.178</v>
      </c>
      <c r="Q16" s="6">
        <v>3195</v>
      </c>
      <c r="R16" s="6">
        <v>17328</v>
      </c>
      <c r="S16" s="6">
        <f t="shared" si="4"/>
        <v>20523</v>
      </c>
      <c r="T16" s="7">
        <f t="shared" si="5"/>
        <v>1.1067682141647996</v>
      </c>
    </row>
    <row r="17" spans="1:20" x14ac:dyDescent="0.2">
      <c r="A17" s="4" t="s">
        <v>109</v>
      </c>
      <c r="B17" s="5">
        <v>43633.194999999992</v>
      </c>
      <c r="C17" s="6">
        <v>8687</v>
      </c>
      <c r="D17" s="6">
        <v>43443</v>
      </c>
      <c r="E17" s="6">
        <f t="shared" si="0"/>
        <v>52130</v>
      </c>
      <c r="F17" s="7">
        <f t="shared" si="1"/>
        <v>1.1947325883424307</v>
      </c>
      <c r="H17" s="4" t="s">
        <v>109</v>
      </c>
      <c r="I17" s="5">
        <v>43633.194999999992</v>
      </c>
      <c r="J17" s="6">
        <v>8533</v>
      </c>
      <c r="K17" s="6">
        <v>47006</v>
      </c>
      <c r="L17" s="6">
        <f t="shared" si="2"/>
        <v>55539</v>
      </c>
      <c r="M17" s="7">
        <f t="shared" si="3"/>
        <v>1.2728611782841024</v>
      </c>
      <c r="O17" s="4" t="s">
        <v>109</v>
      </c>
      <c r="P17" s="5">
        <v>43633.194999999992</v>
      </c>
      <c r="Q17" s="6">
        <v>9028</v>
      </c>
      <c r="R17" s="6">
        <v>46620</v>
      </c>
      <c r="S17" s="6">
        <f t="shared" si="4"/>
        <v>55648</v>
      </c>
      <c r="T17" s="7">
        <f t="shared" si="5"/>
        <v>1.2753592763491193</v>
      </c>
    </row>
    <row r="18" spans="1:20" x14ac:dyDescent="0.2">
      <c r="A18" s="4" t="s">
        <v>110</v>
      </c>
      <c r="B18" s="5">
        <v>58202.735999999997</v>
      </c>
      <c r="C18" s="6">
        <v>9242</v>
      </c>
      <c r="D18" s="6">
        <v>47720</v>
      </c>
      <c r="E18" s="6">
        <f t="shared" si="0"/>
        <v>56962</v>
      </c>
      <c r="F18" s="7">
        <f t="shared" si="1"/>
        <v>0.97868251416909335</v>
      </c>
      <c r="H18" s="4" t="s">
        <v>110</v>
      </c>
      <c r="I18" s="5">
        <v>58202.735999999997</v>
      </c>
      <c r="J18" s="6">
        <v>9815</v>
      </c>
      <c r="K18" s="6">
        <v>49790</v>
      </c>
      <c r="L18" s="6">
        <f t="shared" si="2"/>
        <v>59605</v>
      </c>
      <c r="M18" s="7">
        <f t="shared" si="3"/>
        <v>1.0240927505538571</v>
      </c>
      <c r="O18" s="4" t="s">
        <v>110</v>
      </c>
      <c r="P18" s="5">
        <v>58202.735999999997</v>
      </c>
      <c r="Q18" s="6">
        <v>10277</v>
      </c>
      <c r="R18" s="6">
        <v>51426</v>
      </c>
      <c r="S18" s="6">
        <f t="shared" si="4"/>
        <v>61703</v>
      </c>
      <c r="T18" s="7">
        <f t="shared" si="5"/>
        <v>1.0601391659663559</v>
      </c>
    </row>
    <row r="19" spans="1:20" s="11" customFormat="1" x14ac:dyDescent="0.2">
      <c r="A19" s="8" t="s">
        <v>25</v>
      </c>
      <c r="B19" s="9">
        <f>SUM(B5:B18)</f>
        <v>634405.89199999999</v>
      </c>
      <c r="C19" s="9">
        <f>SUM(C5:C18)</f>
        <v>112327</v>
      </c>
      <c r="D19" s="9">
        <f t="shared" ref="D19:E19" si="6">SUM(D5:D18)</f>
        <v>551566</v>
      </c>
      <c r="E19" s="9">
        <f t="shared" si="6"/>
        <v>663893</v>
      </c>
      <c r="F19" s="10">
        <f>E19/B19</f>
        <v>1.0464798772707489</v>
      </c>
      <c r="H19" s="8" t="s">
        <v>26</v>
      </c>
      <c r="I19" s="9">
        <f>SUM(I5:I18)</f>
        <v>634405.89199999999</v>
      </c>
      <c r="J19" s="12">
        <f>SUM(J5:J18)</f>
        <v>110519</v>
      </c>
      <c r="K19" s="12">
        <f t="shared" ref="K19:L19" si="7">SUM(K5:K18)</f>
        <v>558028</v>
      </c>
      <c r="L19" s="12">
        <f t="shared" si="7"/>
        <v>668547</v>
      </c>
      <c r="M19" s="10">
        <f>L19/I19</f>
        <v>1.0538158747113275</v>
      </c>
      <c r="O19" s="8" t="s">
        <v>27</v>
      </c>
      <c r="P19" s="9">
        <f>SUM(P5:P18)</f>
        <v>634405.89199999999</v>
      </c>
      <c r="Q19" s="9">
        <f>SUM(Q5:Q18)</f>
        <v>115255</v>
      </c>
      <c r="R19" s="9">
        <f>SUM(R5:R18)</f>
        <v>603482</v>
      </c>
      <c r="S19" s="9">
        <f>SUM(S5:S18)</f>
        <v>718737</v>
      </c>
      <c r="T19" s="10">
        <f>S19/P19</f>
        <v>1.1329292635258186</v>
      </c>
    </row>
    <row r="21" spans="1:20" x14ac:dyDescent="0.2">
      <c r="A21" s="72" t="s">
        <v>138</v>
      </c>
      <c r="B21" s="2" t="s">
        <v>2</v>
      </c>
      <c r="C21" s="73" t="s">
        <v>3</v>
      </c>
      <c r="D21" s="73"/>
      <c r="E21" s="73"/>
      <c r="F21" s="73"/>
    </row>
    <row r="22" spans="1:20" x14ac:dyDescent="0.2">
      <c r="A22" s="72"/>
      <c r="B22" s="3" t="s">
        <v>4</v>
      </c>
      <c r="C22" s="3" t="s">
        <v>5</v>
      </c>
      <c r="D22" s="3" t="s">
        <v>5</v>
      </c>
      <c r="E22" s="73" t="s">
        <v>6</v>
      </c>
      <c r="F22" s="73" t="s">
        <v>7</v>
      </c>
      <c r="R22" s="1" t="s">
        <v>28</v>
      </c>
    </row>
    <row r="23" spans="1:20" x14ac:dyDescent="0.2">
      <c r="A23" s="72"/>
      <c r="B23" s="3" t="s">
        <v>8</v>
      </c>
      <c r="C23" s="3" t="s">
        <v>9</v>
      </c>
      <c r="D23" s="3" t="s">
        <v>10</v>
      </c>
      <c r="E23" s="73"/>
      <c r="F23" s="73"/>
    </row>
    <row r="24" spans="1:20" x14ac:dyDescent="0.2">
      <c r="A24" s="4" t="s">
        <v>97</v>
      </c>
      <c r="B24" s="5">
        <v>67653.034</v>
      </c>
      <c r="C24" s="6">
        <v>14335</v>
      </c>
      <c r="D24" s="6">
        <v>67068</v>
      </c>
      <c r="E24" s="6">
        <f>C24+D24</f>
        <v>81403</v>
      </c>
      <c r="F24" s="7">
        <f>E24/B24</f>
        <v>1.2032424148191196</v>
      </c>
    </row>
    <row r="25" spans="1:20" x14ac:dyDescent="0.2">
      <c r="A25" s="4" t="s">
        <v>98</v>
      </c>
      <c r="B25" s="5">
        <v>73715.991999999998</v>
      </c>
      <c r="C25" s="6">
        <v>12438</v>
      </c>
      <c r="D25" s="6">
        <v>70020</v>
      </c>
      <c r="E25" s="6">
        <f t="shared" ref="E25:E37" si="8">C25+D25</f>
        <v>82458</v>
      </c>
      <c r="F25" s="7">
        <f t="shared" ref="F25:F37" si="9">E25/B25</f>
        <v>1.1185903867372498</v>
      </c>
    </row>
    <row r="26" spans="1:20" x14ac:dyDescent="0.2">
      <c r="A26" s="4" t="s">
        <v>99</v>
      </c>
      <c r="B26" s="5">
        <v>68628.754000000001</v>
      </c>
      <c r="C26" s="6">
        <v>9648</v>
      </c>
      <c r="D26" s="6">
        <v>53197</v>
      </c>
      <c r="E26" s="6">
        <f t="shared" si="8"/>
        <v>62845</v>
      </c>
      <c r="F26" s="7">
        <f t="shared" si="9"/>
        <v>0.91572404184986367</v>
      </c>
    </row>
    <row r="27" spans="1:20" x14ac:dyDescent="0.2">
      <c r="A27" s="4" t="s">
        <v>100</v>
      </c>
      <c r="B27" s="5">
        <v>99908.650000000009</v>
      </c>
      <c r="C27" s="6">
        <v>20951</v>
      </c>
      <c r="D27" s="6">
        <v>98308</v>
      </c>
      <c r="E27" s="6">
        <f t="shared" si="8"/>
        <v>119259</v>
      </c>
      <c r="F27" s="7">
        <f t="shared" si="9"/>
        <v>1.1936804270701284</v>
      </c>
    </row>
    <row r="28" spans="1:20" x14ac:dyDescent="0.2">
      <c r="A28" s="4" t="s">
        <v>101</v>
      </c>
      <c r="B28" s="5">
        <v>21783.220999999998</v>
      </c>
      <c r="C28" s="6">
        <v>3718</v>
      </c>
      <c r="D28" s="6">
        <v>19860</v>
      </c>
      <c r="E28" s="6">
        <f t="shared" si="8"/>
        <v>23578</v>
      </c>
      <c r="F28" s="7">
        <f t="shared" si="9"/>
        <v>1.0823927278706855</v>
      </c>
    </row>
    <row r="29" spans="1:20" x14ac:dyDescent="0.2">
      <c r="A29" s="4" t="s">
        <v>102</v>
      </c>
      <c r="B29" s="5">
        <v>21682.09</v>
      </c>
      <c r="C29" s="6">
        <v>466</v>
      </c>
      <c r="D29" s="6">
        <v>18554</v>
      </c>
      <c r="E29" s="6">
        <f t="shared" si="8"/>
        <v>19020</v>
      </c>
      <c r="F29" s="7">
        <f t="shared" si="9"/>
        <v>0.87722170694799251</v>
      </c>
    </row>
    <row r="30" spans="1:20" x14ac:dyDescent="0.2">
      <c r="A30" s="4" t="s">
        <v>103</v>
      </c>
      <c r="B30" s="5">
        <v>45058.195999999996</v>
      </c>
      <c r="C30" s="6">
        <v>7797</v>
      </c>
      <c r="D30" s="6">
        <v>39920</v>
      </c>
      <c r="E30" s="6">
        <f t="shared" si="8"/>
        <v>47717</v>
      </c>
      <c r="F30" s="7">
        <f t="shared" si="9"/>
        <v>1.0590082212789877</v>
      </c>
    </row>
    <row r="31" spans="1:20" x14ac:dyDescent="0.2">
      <c r="A31" s="4" t="s">
        <v>104</v>
      </c>
      <c r="B31" s="5">
        <v>7222</v>
      </c>
      <c r="C31" s="6">
        <v>1274</v>
      </c>
      <c r="D31" s="6">
        <v>6794</v>
      </c>
      <c r="E31" s="6">
        <f t="shared" si="8"/>
        <v>8068</v>
      </c>
      <c r="F31" s="7">
        <f t="shared" si="9"/>
        <v>1.1171420659097202</v>
      </c>
    </row>
    <row r="32" spans="1:20" x14ac:dyDescent="0.2">
      <c r="A32" s="4" t="s">
        <v>105</v>
      </c>
      <c r="B32" s="5">
        <v>41195.279000000002</v>
      </c>
      <c r="C32" s="6">
        <v>6057</v>
      </c>
      <c r="D32" s="6">
        <v>36159</v>
      </c>
      <c r="E32" s="6">
        <f t="shared" si="8"/>
        <v>42216</v>
      </c>
      <c r="F32" s="7">
        <f t="shared" si="9"/>
        <v>1.0247776207560093</v>
      </c>
    </row>
    <row r="33" spans="1:6" x14ac:dyDescent="0.2">
      <c r="A33" s="4" t="s">
        <v>106</v>
      </c>
      <c r="B33" s="5">
        <v>34492.566999999995</v>
      </c>
      <c r="C33" s="6">
        <v>6212</v>
      </c>
      <c r="D33" s="6">
        <v>32957</v>
      </c>
      <c r="E33" s="6">
        <f t="shared" si="8"/>
        <v>39169</v>
      </c>
      <c r="F33" s="7">
        <f t="shared" si="9"/>
        <v>1.1355779927889973</v>
      </c>
    </row>
    <row r="34" spans="1:6" x14ac:dyDescent="0.2">
      <c r="A34" s="4" t="s">
        <v>107</v>
      </c>
      <c r="B34" s="5">
        <v>32687</v>
      </c>
      <c r="C34" s="6">
        <v>5675</v>
      </c>
      <c r="D34" s="6">
        <v>27330</v>
      </c>
      <c r="E34" s="6">
        <f t="shared" si="8"/>
        <v>33005</v>
      </c>
      <c r="F34" s="7">
        <f t="shared" si="9"/>
        <v>1.0097286382965704</v>
      </c>
    </row>
    <row r="35" spans="1:6" x14ac:dyDescent="0.2">
      <c r="A35" s="4" t="s">
        <v>108</v>
      </c>
      <c r="B35" s="5">
        <v>18543.178</v>
      </c>
      <c r="C35" s="6">
        <v>3267</v>
      </c>
      <c r="D35" s="6">
        <v>17336</v>
      </c>
      <c r="E35" s="6">
        <f t="shared" si="8"/>
        <v>20603</v>
      </c>
      <c r="F35" s="7">
        <f t="shared" si="9"/>
        <v>1.1110824692509558</v>
      </c>
    </row>
    <row r="36" spans="1:6" x14ac:dyDescent="0.2">
      <c r="A36" s="4" t="s">
        <v>109</v>
      </c>
      <c r="B36" s="5">
        <v>43633.194999999992</v>
      </c>
      <c r="C36" s="6">
        <v>9774</v>
      </c>
      <c r="D36" s="6">
        <v>49217</v>
      </c>
      <c r="E36" s="6">
        <f t="shared" si="8"/>
        <v>58991</v>
      </c>
      <c r="F36" s="7">
        <f t="shared" si="9"/>
        <v>1.3519752564532579</v>
      </c>
    </row>
    <row r="37" spans="1:6" x14ac:dyDescent="0.2">
      <c r="A37" s="4" t="s">
        <v>110</v>
      </c>
      <c r="B37" s="5">
        <v>58202.735999999997</v>
      </c>
      <c r="C37" s="6">
        <v>9621</v>
      </c>
      <c r="D37" s="6">
        <v>51447</v>
      </c>
      <c r="E37" s="6">
        <f t="shared" si="8"/>
        <v>61068</v>
      </c>
      <c r="F37" s="7">
        <f t="shared" si="9"/>
        <v>1.049229025934451</v>
      </c>
    </row>
    <row r="38" spans="1:6" x14ac:dyDescent="0.2">
      <c r="A38" s="8" t="s">
        <v>29</v>
      </c>
      <c r="B38" s="9">
        <f>SUM(B24:B37)</f>
        <v>634405.89199999999</v>
      </c>
      <c r="C38" s="9">
        <f>SUM(C24:C37)</f>
        <v>111233</v>
      </c>
      <c r="D38" s="9">
        <f t="shared" ref="D38:E38" si="10">SUM(D24:D37)</f>
        <v>588167</v>
      </c>
      <c r="E38" s="9">
        <f t="shared" si="10"/>
        <v>699400</v>
      </c>
      <c r="F38" s="10">
        <f>E38/B38</f>
        <v>1.1024487773830449</v>
      </c>
    </row>
  </sheetData>
  <mergeCells count="17">
    <mergeCell ref="A1:F1"/>
    <mergeCell ref="A2:A4"/>
    <mergeCell ref="C2:F2"/>
    <mergeCell ref="H2:H4"/>
    <mergeCell ref="J2:M2"/>
    <mergeCell ref="A21:A23"/>
    <mergeCell ref="C21:F21"/>
    <mergeCell ref="E22:E23"/>
    <mergeCell ref="F22:F23"/>
    <mergeCell ref="Q2:T2"/>
    <mergeCell ref="E3:E4"/>
    <mergeCell ref="F3:F4"/>
    <mergeCell ref="L3:L4"/>
    <mergeCell ref="M3:M4"/>
    <mergeCell ref="S3:S4"/>
    <mergeCell ref="T3:T4"/>
    <mergeCell ref="O2:O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sqref="A1:F1"/>
    </sheetView>
  </sheetViews>
  <sheetFormatPr defaultRowHeight="15" x14ac:dyDescent="0.25"/>
  <cols>
    <col min="1" max="1" width="12.28515625" bestFit="1" customWidth="1"/>
    <col min="6" max="6" width="9.140625" style="27"/>
  </cols>
  <sheetData>
    <row r="1" spans="1:6" x14ac:dyDescent="0.25">
      <c r="A1" s="72" t="s">
        <v>135</v>
      </c>
      <c r="B1" s="72"/>
      <c r="C1" s="72"/>
      <c r="D1" s="72"/>
      <c r="E1" s="72"/>
      <c r="F1" s="72"/>
    </row>
    <row r="2" spans="1:6" x14ac:dyDescent="0.25">
      <c r="A2" s="72" t="s">
        <v>137</v>
      </c>
      <c r="B2" s="2" t="s">
        <v>2</v>
      </c>
      <c r="C2" s="74" t="s">
        <v>112</v>
      </c>
      <c r="D2" s="74"/>
      <c r="E2" s="74"/>
      <c r="F2" s="29"/>
    </row>
    <row r="3" spans="1:6" x14ac:dyDescent="0.25">
      <c r="A3" s="72"/>
      <c r="B3" s="34" t="s">
        <v>4</v>
      </c>
      <c r="C3" s="34" t="s">
        <v>5</v>
      </c>
      <c r="D3" s="34" t="s">
        <v>5</v>
      </c>
      <c r="E3" s="73" t="s">
        <v>6</v>
      </c>
      <c r="F3" s="75" t="s">
        <v>7</v>
      </c>
    </row>
    <row r="4" spans="1:6" x14ac:dyDescent="0.25">
      <c r="A4" s="72"/>
      <c r="B4" s="34" t="s">
        <v>8</v>
      </c>
      <c r="C4" s="34" t="s">
        <v>9</v>
      </c>
      <c r="D4" s="34" t="s">
        <v>10</v>
      </c>
      <c r="E4" s="73"/>
      <c r="F4" s="75"/>
    </row>
    <row r="5" spans="1:6" x14ac:dyDescent="0.25">
      <c r="A5" s="32"/>
      <c r="B5" s="32"/>
      <c r="C5" s="32"/>
      <c r="D5" s="32"/>
      <c r="E5" s="32"/>
      <c r="F5" s="33"/>
    </row>
    <row r="6" spans="1:6" s="65" customFormat="1" x14ac:dyDescent="0.25">
      <c r="A6" s="8" t="s">
        <v>117</v>
      </c>
      <c r="B6" s="64">
        <v>43784</v>
      </c>
      <c r="C6" s="64">
        <v>6952</v>
      </c>
      <c r="D6" s="64">
        <v>31935</v>
      </c>
      <c r="E6" s="64">
        <f>C6+D6</f>
        <v>38887</v>
      </c>
      <c r="F6" s="29">
        <f>E6/B6</f>
        <v>0.88815549059016996</v>
      </c>
    </row>
    <row r="7" spans="1:6" x14ac:dyDescent="0.25">
      <c r="A7" s="4"/>
      <c r="B7" s="4"/>
      <c r="C7" s="4"/>
      <c r="D7" s="4"/>
      <c r="E7" s="4"/>
      <c r="F7" s="25"/>
    </row>
    <row r="8" spans="1:6" x14ac:dyDescent="0.25">
      <c r="A8" s="8" t="s">
        <v>118</v>
      </c>
      <c r="B8" s="64">
        <v>43784</v>
      </c>
      <c r="C8" s="64">
        <v>7360</v>
      </c>
      <c r="D8" s="64">
        <v>31967</v>
      </c>
      <c r="E8" s="64">
        <f>C8+D8</f>
        <v>39327</v>
      </c>
      <c r="F8" s="26">
        <f>E8/B8</f>
        <v>0.89820482367988308</v>
      </c>
    </row>
    <row r="9" spans="1:6" x14ac:dyDescent="0.25">
      <c r="A9" s="4"/>
      <c r="B9" s="4"/>
      <c r="C9" s="4"/>
      <c r="D9" s="4"/>
      <c r="E9" s="4"/>
      <c r="F9" s="25"/>
    </row>
    <row r="10" spans="1:6" x14ac:dyDescent="0.25">
      <c r="A10" s="8" t="s">
        <v>119</v>
      </c>
      <c r="B10" s="64">
        <v>43784</v>
      </c>
      <c r="C10" s="64">
        <v>7197</v>
      </c>
      <c r="D10" s="64">
        <v>31336</v>
      </c>
      <c r="E10" s="64">
        <f>C10+D10</f>
        <v>38533</v>
      </c>
      <c r="F10" s="24">
        <f>E10/B10</f>
        <v>0.88007034533162798</v>
      </c>
    </row>
    <row r="11" spans="1:6" x14ac:dyDescent="0.25">
      <c r="A11" s="4"/>
      <c r="B11" s="4"/>
      <c r="C11" s="4"/>
      <c r="D11" s="4"/>
      <c r="E11" s="4"/>
      <c r="F11" s="25"/>
    </row>
    <row r="12" spans="1:6" x14ac:dyDescent="0.25">
      <c r="A12" s="8" t="s">
        <v>120</v>
      </c>
      <c r="B12" s="64">
        <v>43784</v>
      </c>
      <c r="C12" s="64">
        <v>6957</v>
      </c>
      <c r="D12" s="64">
        <v>31709</v>
      </c>
      <c r="E12" s="64">
        <f>C12+D12</f>
        <v>38666</v>
      </c>
      <c r="F12" s="26">
        <f>E12/B12</f>
        <v>0.88310798465192764</v>
      </c>
    </row>
  </sheetData>
  <mergeCells count="5">
    <mergeCell ref="A1:F1"/>
    <mergeCell ref="A2:A4"/>
    <mergeCell ref="C2:E2"/>
    <mergeCell ref="E3:E4"/>
    <mergeCell ref="F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RECAP</vt:lpstr>
      <vt:lpstr>Zamfara</vt:lpstr>
      <vt:lpstr>Sokoto</vt:lpstr>
      <vt:lpstr>Katsina</vt:lpstr>
      <vt:lpstr>Jigawa</vt:lpstr>
      <vt:lpstr>Burkina Faso</vt:lpstr>
      <vt:lpstr>Chad</vt:lpstr>
      <vt:lpstr>GuineaBissau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2018-06-20T17:49:23Z</dcterms:created>
  <dcterms:modified xsi:type="dcterms:W3CDTF">2018-06-20T17:49:58Z</dcterms:modified>
</cp:coreProperties>
</file>