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812"/>
  <workbookPr autoCompressPictures="0"/>
  <bookViews>
    <workbookView xWindow="2680" yWindow="120" windowWidth="25040" windowHeight="15760"/>
  </bookViews>
  <sheets>
    <sheet name="Sheet1" sheetId="1" r:id="rId1"/>
    <sheet name="Sheet2" sheetId="2" r:id="rId2"/>
    <sheet name="Sheet3" sheetId="3"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10" i="1" l="1"/>
  <c r="F7" i="1"/>
  <c r="F9" i="1"/>
  <c r="F6" i="1"/>
  <c r="F3" i="1"/>
  <c r="F4" i="1"/>
  <c r="C9" i="1"/>
  <c r="C4" i="1"/>
  <c r="C10" i="1"/>
  <c r="E3" i="2"/>
  <c r="D9" i="1"/>
  <c r="D3" i="1"/>
  <c r="D4" i="1"/>
  <c r="D10" i="1"/>
  <c r="D3" i="2"/>
  <c r="E9" i="1"/>
  <c r="E3" i="1"/>
  <c r="E4" i="1"/>
  <c r="E10" i="1"/>
  <c r="C3" i="2"/>
  <c r="C6" i="1"/>
  <c r="C7" i="1"/>
  <c r="E2" i="2"/>
  <c r="D6" i="1"/>
  <c r="D7" i="1"/>
  <c r="D2" i="2"/>
  <c r="E6" i="1"/>
  <c r="E7" i="1"/>
  <c r="C2" i="2"/>
</calcChain>
</file>

<file path=xl/sharedStrings.xml><?xml version="1.0" encoding="utf-8"?>
<sst xmlns="http://schemas.openxmlformats.org/spreadsheetml/2006/main" count="25" uniqueCount="23">
  <si>
    <t>Optimistic Estimate of Effectiveness
(Cochrane estimate of MRR)</t>
  </si>
  <si>
    <t>MRR</t>
  </si>
  <si>
    <t>Source/notes</t>
  </si>
  <si>
    <t>Cost/child-year (low)</t>
  </si>
  <si>
    <t>Cost of treating child for five years (low)</t>
  </si>
  <si>
    <t>Cost/life saved</t>
  </si>
  <si>
    <t>Cost/child-year (high)</t>
  </si>
  <si>
    <t xml:space="preserve">$0.20 per dose from Daulaire 1991 *2 for two doses, adjusted for inflation between 1989 and 2004 using the BLS inflation calculator. </t>
  </si>
  <si>
    <t>Cost of treating child for five years (high)</t>
  </si>
  <si>
    <t>All-cause absolute risk of death from age 1-6 years (DEVTA)</t>
  </si>
  <si>
    <t>Low estimate of VAS's effect&lt;fn&gt;
Assumes that future programs will reduce child mortality by 4% as estimated by DEVTA.&lt;/fn&gt;</t>
  </si>
  <si>
    <t>Medium estimate of VAS's effect&lt;fn&gt;
Assumes that future programs  will reduce child mortality by 12% as estimated by @Imdad et al 2010@'s meta-analysis when DEVTA results are included.&lt;/fn&gt;</t>
  </si>
  <si>
    <t>High estimate of VAS's effect&lt;fn&gt;
Assumes that future programs  will reduce child mortality by 24% as estimated by @Imdad et al 2010@'s meta-analysis when DEVTA results are excluded.&lt;/fn&gt;</t>
  </si>
  <si>
    <t>Low estimate of cost&lt;fn&gt;
$0.10 per child-year, as reported by DEVTA.  Excludes cost of drugs.  Includes cost of evaluation&lt;/fn&gt;</t>
  </si>
  <si>
    <t>High estimate of cost&lt;fn&gt;
$0.61 per child-year.  $0.20 per dose from @Daulaire 1991@*2 doses per year adjusted to 2004 dollars using the BLS inflation adjuster.&lt;/fn&gt;</t>
  </si>
  <si>
    <t>Lives saved/1,000 children over course of five years</t>
  </si>
  <si>
    <t>Awasthi et al 2013, pg. 1474.  All-cause absolute risk of death from age 1-6 years from the DEVTA control group.  Using these data assumes that the marginal VAS intervention will be on a population with a mortality rate similar to the participants in DEVTA</t>
  </si>
  <si>
    <t>Very Pessimistic Estimate of Effectiveness (No Effect)</t>
  </si>
  <si>
    <t>N/A</t>
  </si>
  <si>
    <t>Very low estimate of VAS's effect&lt;fn&gt;
Assumes VAS has no effect on child mortality&lt;/fn&gt;</t>
  </si>
  <si>
    <t>Moderately optimistic estimate of effectiveness
(MRR estimates using meta-analysis including DEVTA)</t>
  </si>
  <si>
    <t>Moderately pessimistic estimate of effectiveness
(DEVTA point estimate of MRR)</t>
  </si>
  <si>
    <t xml:space="preserve">Awasthi et al 2013 DEWORMING, pg. 1484.  DEVTA's estimate of cost per child year.  This estimate is very aggressive because it does not include the cost of drugs (donated).  Most of these costs are for evaluation.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</si>
</sst>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Alignment="1">
      <alignment wrapText="1"/>
    </xf>
    <xf numFmtId="0" fontId="0" fillId="0" borderId="0" xfId="0" applyAlignment="1"/>
    <xf numFmtId="164" fontId="0" fillId="0" borderId="0" xfId="0" applyNumberFormat="1"/>
    <xf numFmtId="0" fontId="0" fillId="0" borderId="0" xfId="0"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abSelected="1" workbookViewId="0">
      <selection activeCell="A5" sqref="A5"/>
    </sheetView>
  </sheetViews>
  <sheetFormatPr baseColWidth="10" defaultColWidth="8.83203125" defaultRowHeight="14" x14ac:dyDescent="0"/>
  <cols>
    <col min="1" max="1" width="24.5" customWidth="1"/>
    <col min="2" max="2" width="14.83203125" customWidth="1"/>
    <col min="3" max="3" width="37.5" customWidth="1"/>
    <col min="4" max="4" width="37" customWidth="1"/>
    <col min="5" max="5" width="35.1640625" customWidth="1"/>
    <col min="6" max="6" width="25.5" customWidth="1"/>
  </cols>
  <sheetData>
    <row r="1" spans="1:6" ht="42">
      <c r="B1" t="s">
        <v>2</v>
      </c>
      <c r="C1" s="1" t="s">
        <v>0</v>
      </c>
      <c r="D1" s="1" t="s">
        <v>20</v>
      </c>
      <c r="E1" s="1" t="s">
        <v>21</v>
      </c>
      <c r="F1" s="1" t="s">
        <v>17</v>
      </c>
    </row>
    <row r="2" spans="1:6">
      <c r="A2" t="s">
        <v>1</v>
      </c>
      <c r="C2">
        <v>0.76</v>
      </c>
      <c r="D2">
        <v>0.88</v>
      </c>
      <c r="E2">
        <v>0.96</v>
      </c>
      <c r="F2">
        <v>1</v>
      </c>
    </row>
    <row r="3" spans="1:6" ht="42">
      <c r="A3" s="1" t="s">
        <v>9</v>
      </c>
      <c r="B3" s="2" t="s">
        <v>16</v>
      </c>
      <c r="C3">
        <v>2.64E-2</v>
      </c>
      <c r="D3">
        <f>$C$3</f>
        <v>2.64E-2</v>
      </c>
      <c r="E3">
        <f>$C$3</f>
        <v>2.64E-2</v>
      </c>
      <c r="F3">
        <f>$C$3</f>
        <v>2.64E-2</v>
      </c>
    </row>
    <row r="4" spans="1:6">
      <c r="A4" t="s">
        <v>15</v>
      </c>
      <c r="C4">
        <f>(1-C2)*C3*1000</f>
        <v>6.3359999999999994</v>
      </c>
      <c r="D4">
        <f>(1-D2)*D3*1000</f>
        <v>3.1679999999999997</v>
      </c>
      <c r="E4">
        <f>(1-E2)*E3*1000</f>
        <v>1.0560000000000009</v>
      </c>
      <c r="F4">
        <f>(1-F2)*F3*1000</f>
        <v>0</v>
      </c>
    </row>
    <row r="5" spans="1:6">
      <c r="A5" t="s">
        <v>3</v>
      </c>
      <c r="B5" t="s">
        <v>22</v>
      </c>
      <c r="C5">
        <v>0.1</v>
      </c>
      <c r="D5">
        <v>0.1</v>
      </c>
      <c r="E5">
        <v>0.1</v>
      </c>
      <c r="F5">
        <v>0.1</v>
      </c>
    </row>
    <row r="6" spans="1:6">
      <c r="A6" t="s">
        <v>4</v>
      </c>
      <c r="C6">
        <f>C5*5</f>
        <v>0.5</v>
      </c>
      <c r="D6">
        <f t="shared" ref="D6:F6" si="0">D5*5</f>
        <v>0.5</v>
      </c>
      <c r="E6">
        <f t="shared" si="0"/>
        <v>0.5</v>
      </c>
      <c r="F6">
        <f t="shared" si="0"/>
        <v>0.5</v>
      </c>
    </row>
    <row r="7" spans="1:6">
      <c r="A7" t="s">
        <v>5</v>
      </c>
      <c r="C7" s="3">
        <f>C6*1000/C4</f>
        <v>78.914141414141426</v>
      </c>
      <c r="D7" s="3">
        <f t="shared" ref="D7:F7" si="1">D6*1000/D4</f>
        <v>157.82828282828285</v>
      </c>
      <c r="E7" s="3">
        <f t="shared" si="1"/>
        <v>473.48484848484804</v>
      </c>
      <c r="F7" s="3" t="e">
        <f t="shared" si="1"/>
        <v>#DIV/0!</v>
      </c>
    </row>
    <row r="8" spans="1:6">
      <c r="A8" t="s">
        <v>6</v>
      </c>
      <c r="B8" t="s">
        <v>7</v>
      </c>
      <c r="C8">
        <v>0.61</v>
      </c>
      <c r="D8">
        <v>0.61</v>
      </c>
      <c r="E8">
        <v>0.61</v>
      </c>
      <c r="F8" s="4">
        <v>0.61</v>
      </c>
    </row>
    <row r="9" spans="1:6">
      <c r="A9" t="s">
        <v>8</v>
      </c>
      <c r="C9">
        <f>C8*5</f>
        <v>3.05</v>
      </c>
      <c r="D9">
        <f t="shared" ref="D9:F9" si="2">D8*5</f>
        <v>3.05</v>
      </c>
      <c r="E9">
        <f t="shared" si="2"/>
        <v>3.05</v>
      </c>
      <c r="F9" s="4">
        <f t="shared" si="2"/>
        <v>3.05</v>
      </c>
    </row>
    <row r="10" spans="1:6">
      <c r="A10" t="s">
        <v>5</v>
      </c>
      <c r="C10" s="3">
        <f>C9*1000/C4</f>
        <v>481.37626262626264</v>
      </c>
      <c r="D10" s="3">
        <f>D9*1000/D4</f>
        <v>962.75252525252529</v>
      </c>
      <c r="E10" s="3">
        <f>E9*1000/E4</f>
        <v>2888.2575757575732</v>
      </c>
      <c r="F10" s="3" t="e">
        <f>F9*1000/F4</f>
        <v>#DIV/0!</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2" workbookViewId="0">
      <selection activeCell="B3" sqref="B3"/>
    </sheetView>
  </sheetViews>
  <sheetFormatPr baseColWidth="10" defaultColWidth="8.83203125" defaultRowHeight="14" x14ac:dyDescent="0"/>
  <cols>
    <col min="1" max="2" width="28.6640625" customWidth="1"/>
    <col min="3" max="3" width="38" customWidth="1"/>
    <col min="4" max="4" width="37.5" customWidth="1"/>
    <col min="5" max="5" width="33.6640625" customWidth="1"/>
  </cols>
  <sheetData>
    <row r="1" spans="1:5" ht="70">
      <c r="B1" s="1" t="s">
        <v>19</v>
      </c>
      <c r="C1" s="1" t="s">
        <v>10</v>
      </c>
      <c r="D1" s="1" t="s">
        <v>11</v>
      </c>
      <c r="E1" s="1" t="s">
        <v>12</v>
      </c>
    </row>
    <row r="2" spans="1:5" ht="56">
      <c r="A2" s="1" t="s">
        <v>13</v>
      </c>
      <c r="B2" s="1" t="s">
        <v>18</v>
      </c>
      <c r="C2" s="3">
        <f>Sheet1!E7</f>
        <v>473.48484848484804</v>
      </c>
      <c r="D2" s="3">
        <f>Sheet1!D7</f>
        <v>157.82828282828285</v>
      </c>
      <c r="E2" s="3">
        <f>Sheet1!C7</f>
        <v>78.914141414141426</v>
      </c>
    </row>
    <row r="3" spans="1:5" ht="70">
      <c r="A3" s="1" t="s">
        <v>14</v>
      </c>
      <c r="B3" s="1" t="s">
        <v>18</v>
      </c>
      <c r="C3" s="3">
        <f>Sheet1!E10</f>
        <v>2888.2575757575732</v>
      </c>
      <c r="D3" s="3">
        <f>Sheet1!D10</f>
        <v>962.75252525252529</v>
      </c>
      <c r="E3" s="3">
        <f>Sheet1!C10</f>
        <v>481.37626262626264</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Howie2</dc:creator>
  <cp:lastModifiedBy>Howie Lempel</cp:lastModifiedBy>
  <dcterms:created xsi:type="dcterms:W3CDTF">2013-08-24T03:27:25Z</dcterms:created>
  <dcterms:modified xsi:type="dcterms:W3CDTF">2013-10-18T21:30:07Z</dcterms:modified>
</cp:coreProperties>
</file>