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ey/Library/Mobile Documents/com~apple~CloudDocs/Documents/04WORK/03GIVEWELL_WORK/Work Files/CNW 2017on/File Uploads/HKI/"/>
    </mc:Choice>
  </mc:AlternateContent>
  <xr:revisionPtr revIDLastSave="0" documentId="13_ncr:1_{34546406-F47E-4B4A-A7A3-255BDF6FA29F}" xr6:coauthVersionLast="47" xr6:coauthVersionMax="47" xr10:uidLastSave="{00000000-0000-0000-0000-000000000000}"/>
  <bookViews>
    <workbookView xWindow="0" yWindow="500" windowWidth="35840" windowHeight="19700" xr2:uid="{39D0A4D6-49D7-4DA6-B2AC-A0E548BABE46}"/>
  </bookViews>
  <sheets>
    <sheet name="Tables 1_2_Expenses 2018_2019" sheetId="4" r:id="rId1"/>
    <sheet name="Tables 3_4_5_Expenses 2020" sheetId="1" r:id="rId2"/>
    <sheet name="Table 6_7_8_Budget" sheetId="2" r:id="rId3"/>
  </sheets>
  <externalReferences>
    <externalReference r:id="rId4"/>
  </externalReferences>
  <definedNames>
    <definedName name="_xlnm._FilterDatabase" hidden="1">[1]GLCHTA01!$A$6:$B$199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0" i="1" l="1"/>
  <c r="M70" i="1" s="1"/>
  <c r="J69" i="1"/>
  <c r="I69" i="1"/>
  <c r="I70" i="1" s="1"/>
  <c r="J67" i="1"/>
  <c r="J66" i="1"/>
  <c r="J65" i="1"/>
  <c r="J64" i="1"/>
  <c r="J63" i="1"/>
  <c r="J62" i="1"/>
  <c r="J68" i="1" s="1"/>
  <c r="J70" i="1" s="1"/>
  <c r="L71" i="1" s="1"/>
  <c r="F56" i="1"/>
  <c r="E56" i="1"/>
  <c r="D56" i="1"/>
  <c r="G5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54" i="1" s="1"/>
  <c r="G56" i="1" s="1"/>
  <c r="M26" i="1"/>
  <c r="M25" i="1"/>
  <c r="M27" i="1" s="1"/>
  <c r="O28" i="1" s="1"/>
  <c r="O29" i="1" s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Imelda Zumbro</author>
  </authors>
  <commentList>
    <comment ref="Q59" authorId="0" shapeId="0" xr:uid="{0C40D5C0-C587-412D-B0AF-06673CBED03E}">
      <text>
        <r>
          <rPr>
            <b/>
            <sz val="9"/>
            <color indexed="81"/>
            <rFont val="Tahoma"/>
            <family val="2"/>
          </rPr>
          <t>Imelda Zumbro:</t>
        </r>
        <r>
          <rPr>
            <sz val="9"/>
            <color indexed="81"/>
            <rFont val="Tahoma"/>
            <family val="2"/>
          </rPr>
          <t xml:space="preserve">
see separate working paper dated_2nd review
</t>
        </r>
      </text>
    </comment>
  </commentList>
</comments>
</file>

<file path=xl/sharedStrings.xml><?xml version="1.0" encoding="utf-8"?>
<sst xmlns="http://schemas.openxmlformats.org/spreadsheetml/2006/main" count="253" uniqueCount="53">
  <si>
    <r>
      <t>Table 3.</t>
    </r>
    <r>
      <rPr>
        <sz val="12"/>
        <color rgb="FF7A4183"/>
        <rFont val="Arial"/>
        <family val="2"/>
      </rPr>
      <t xml:space="preserve"> 2020 Expenditures for VAS campaigns supported by GiveWell</t>
    </r>
  </si>
  <si>
    <t>Guinea</t>
  </si>
  <si>
    <t>Mali</t>
  </si>
  <si>
    <t>Burkina Faso</t>
  </si>
  <si>
    <t>Cote d'Ivoire</t>
  </si>
  <si>
    <t>Kenya</t>
  </si>
  <si>
    <t>Niger</t>
  </si>
  <si>
    <t>Nigeria</t>
  </si>
  <si>
    <t>DRC</t>
  </si>
  <si>
    <t>Regional &amp; Global support</t>
  </si>
  <si>
    <t>Total</t>
  </si>
  <si>
    <t>Personnel</t>
  </si>
  <si>
    <t>Travel</t>
  </si>
  <si>
    <t>Equipment and supplies</t>
  </si>
  <si>
    <t>Other Direct Costs</t>
  </si>
  <si>
    <t>Activities</t>
  </si>
  <si>
    <t>Project/Program Planning</t>
  </si>
  <si>
    <t>Advocacy &amp; policy developement</t>
  </si>
  <si>
    <t xml:space="preserve">Training &amp; Capacity Building </t>
  </si>
  <si>
    <t xml:space="preserve">Service Delivery </t>
  </si>
  <si>
    <t xml:space="preserve">Behavior Change &amp; Mobilization </t>
  </si>
  <si>
    <t>Research</t>
  </si>
  <si>
    <t>Monitoring and Evaluation</t>
  </si>
  <si>
    <t>Sub Agreements</t>
  </si>
  <si>
    <t>Total direct costs</t>
  </si>
  <si>
    <t>Indirect Costs</t>
  </si>
  <si>
    <t>TOTAL</t>
  </si>
  <si>
    <t>per narrative before adjustment</t>
  </si>
  <si>
    <r>
      <t>Table 4</t>
    </r>
    <r>
      <rPr>
        <sz val="12"/>
        <color rgb="FF7A4183"/>
        <rFont val="Arial"/>
        <family val="2"/>
      </rPr>
      <t>. 2020 Expenditures for VAS non-campaign approaches</t>
    </r>
  </si>
  <si>
    <t>Senegal</t>
  </si>
  <si>
    <t>Cameroon</t>
  </si>
  <si>
    <t>Sierra Leone</t>
  </si>
  <si>
    <r>
      <t>Table 5.</t>
    </r>
    <r>
      <rPr>
        <sz val="12"/>
        <color rgb="FF7A4183"/>
        <rFont val="Arial"/>
        <family val="2"/>
      </rPr>
      <t xml:space="preserve"> Expenditures for 2020 per source of funding</t>
    </r>
  </si>
  <si>
    <t>correction from IZ</t>
  </si>
  <si>
    <t>Givewell</t>
  </si>
  <si>
    <t>Noorda</t>
  </si>
  <si>
    <t>ECT</t>
  </si>
  <si>
    <t>Three Graces</t>
  </si>
  <si>
    <t>Founders for Good</t>
  </si>
  <si>
    <t>CEA</t>
  </si>
  <si>
    <r>
      <t>Table 6.</t>
    </r>
    <r>
      <rPr>
        <sz val="12"/>
        <color rgb="FF7A4183"/>
        <rFont val="Arial"/>
        <family val="2"/>
      </rPr>
      <t xml:space="preserve"> 2021 VAS budget</t>
    </r>
  </si>
  <si>
    <t>Cote d'ivoire</t>
  </si>
  <si>
    <t>AFRO / HQ</t>
  </si>
  <si>
    <t>Consultants</t>
  </si>
  <si>
    <t>Travel &amp; transport</t>
  </si>
  <si>
    <t>Equipment &amp; Supplies</t>
  </si>
  <si>
    <t>Other direct costs</t>
  </si>
  <si>
    <t>Overheads</t>
  </si>
  <si>
    <r>
      <t xml:space="preserve">Table 7. </t>
    </r>
    <r>
      <rPr>
        <sz val="12"/>
        <color rgb="FF7A4183"/>
        <rFont val="Arial"/>
        <family val="2"/>
      </rPr>
      <t>2022 VAS budget</t>
    </r>
  </si>
  <si>
    <r>
      <t xml:space="preserve">Table 8. </t>
    </r>
    <r>
      <rPr>
        <sz val="12"/>
        <color rgb="FF7A4183"/>
        <rFont val="Arial"/>
        <family val="2"/>
      </rPr>
      <t>2023 VAS budget</t>
    </r>
  </si>
  <si>
    <t>Regional support</t>
  </si>
  <si>
    <r>
      <t>Table 1</t>
    </r>
    <r>
      <rPr>
        <sz val="12"/>
        <color rgb="FF7A4183"/>
        <rFont val="Arial"/>
        <family val="2"/>
      </rPr>
      <t>.</t>
    </r>
    <r>
      <rPr>
        <i/>
        <sz val="12"/>
        <color rgb="FF7A4183"/>
        <rFont val="Arial"/>
        <family val="2"/>
      </rPr>
      <t xml:space="preserve"> </t>
    </r>
    <r>
      <rPr>
        <sz val="12"/>
        <color rgb="FF7A4183"/>
        <rFont val="Arial"/>
        <family val="2"/>
      </rPr>
      <t>2018 Expenditures for VAS campaigns supported by GiveWell</t>
    </r>
  </si>
  <si>
    <r>
      <t>Table 2.</t>
    </r>
    <r>
      <rPr>
        <i/>
        <sz val="12"/>
        <color rgb="FF7A4183"/>
        <rFont val="Arial"/>
        <family val="2"/>
      </rPr>
      <t xml:space="preserve"> </t>
    </r>
    <r>
      <rPr>
        <sz val="12"/>
        <color rgb="FF7A4183"/>
        <rFont val="Arial"/>
        <family val="2"/>
      </rPr>
      <t>2019 Expenditures for VAS campaigns supported by GiveWell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</si>
</sst>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$-409]#,##0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7A4183"/>
      <name val="Arial"/>
      <family val="2"/>
    </font>
    <font>
      <b/>
      <sz val="12"/>
      <color rgb="FF7A4183"/>
      <name val="Arial"/>
      <family val="2"/>
    </font>
    <font>
      <b/>
      <sz val="11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theme="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i/>
      <sz val="12"/>
      <color rgb="FF7A418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A418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/>
    <xf numFmtId="164" fontId="0" fillId="2" borderId="0" xfId="0" applyNumberFormat="1" applyFill="1"/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64" fontId="7" fillId="3" borderId="3" xfId="0" applyNumberFormat="1" applyFont="1" applyFill="1" applyBorder="1" applyAlignment="1">
      <alignment horizontal="center" vertical="center" wrapText="1"/>
    </xf>
    <xf numFmtId="164" fontId="0" fillId="2" borderId="6" xfId="0" applyNumberFormat="1" applyFill="1" applyBorder="1"/>
    <xf numFmtId="164" fontId="9" fillId="2" borderId="9" xfId="0" applyNumberFormat="1" applyFont="1" applyFill="1" applyBorder="1" applyAlignment="1">
      <alignment horizontal="left" vertical="center"/>
    </xf>
    <xf numFmtId="164" fontId="9" fillId="2" borderId="10" xfId="0" applyNumberFormat="1" applyFont="1" applyFill="1" applyBorder="1" applyAlignment="1">
      <alignment horizontal="left" vertical="center"/>
    </xf>
    <xf numFmtId="164" fontId="9" fillId="2" borderId="11" xfId="0" applyNumberFormat="1" applyFont="1" applyFill="1" applyBorder="1" applyAlignment="1">
      <alignment horizontal="left" vertical="center"/>
    </xf>
    <xf numFmtId="164" fontId="2" fillId="3" borderId="3" xfId="0" applyNumberFormat="1" applyFont="1" applyFill="1" applyBorder="1"/>
    <xf numFmtId="165" fontId="0" fillId="2" borderId="0" xfId="1" applyNumberFormat="1" applyFont="1" applyFill="1"/>
    <xf numFmtId="165" fontId="0" fillId="0" borderId="0" xfId="1" applyNumberFormat="1" applyFont="1"/>
    <xf numFmtId="164" fontId="0" fillId="0" borderId="0" xfId="0" applyNumberFormat="1"/>
    <xf numFmtId="0" fontId="11" fillId="2" borderId="0" xfId="0" applyFont="1" applyFill="1"/>
    <xf numFmtId="164" fontId="0" fillId="0" borderId="6" xfId="0" applyNumberFormat="1" applyBorder="1"/>
    <xf numFmtId="165" fontId="0" fillId="0" borderId="0" xfId="0" applyNumberFormat="1"/>
    <xf numFmtId="166" fontId="0" fillId="2" borderId="0" xfId="2" applyNumberFormat="1" applyFont="1" applyFill="1"/>
    <xf numFmtId="0" fontId="6" fillId="3" borderId="3" xfId="0" applyFont="1" applyFill="1" applyBorder="1" applyAlignment="1">
      <alignment vertical="center" wrapText="1"/>
    </xf>
    <xf numFmtId="164" fontId="0" fillId="2" borderId="14" xfId="0" applyNumberFormat="1" applyFill="1" applyBorder="1"/>
    <xf numFmtId="164" fontId="0" fillId="4" borderId="3" xfId="0" applyNumberFormat="1" applyFill="1" applyBorder="1"/>
    <xf numFmtId="9" fontId="0" fillId="0" borderId="0" xfId="2" applyFont="1"/>
    <xf numFmtId="164" fontId="2" fillId="3" borderId="3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left" vertical="center"/>
    </xf>
    <xf numFmtId="164" fontId="14" fillId="2" borderId="9" xfId="0" applyNumberFormat="1" applyFont="1" applyFill="1" applyBorder="1" applyAlignment="1">
      <alignment horizontal="left" vertical="center"/>
    </xf>
    <xf numFmtId="164" fontId="0" fillId="2" borderId="9" xfId="0" applyNumberFormat="1" applyFill="1" applyBorder="1"/>
    <xf numFmtId="164" fontId="0" fillId="2" borderId="9" xfId="0" applyNumberFormat="1" applyFill="1" applyBorder="1" applyAlignment="1">
      <alignment horizontal="left" vertical="center"/>
    </xf>
    <xf numFmtId="164" fontId="0" fillId="2" borderId="11" xfId="0" applyNumberFormat="1" applyFill="1" applyBorder="1" applyAlignment="1">
      <alignment horizontal="left" vertical="center"/>
    </xf>
    <xf numFmtId="164" fontId="0" fillId="2" borderId="11" xfId="0" applyNumberFormat="1" applyFill="1" applyBorder="1"/>
    <xf numFmtId="164" fontId="0" fillId="2" borderId="3" xfId="0" applyNumberFormat="1" applyFill="1" applyBorder="1"/>
    <xf numFmtId="164" fontId="8" fillId="2" borderId="9" xfId="0" applyNumberFormat="1" applyFont="1" applyFill="1" applyBorder="1" applyAlignment="1">
      <alignment horizontal="left" vertical="center"/>
    </xf>
    <xf numFmtId="164" fontId="0" fillId="0" borderId="3" xfId="0" applyNumberFormat="1" applyBorder="1"/>
    <xf numFmtId="0" fontId="15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left" vertical="center"/>
    </xf>
    <xf numFmtId="164" fontId="8" fillId="2" borderId="9" xfId="0" applyNumberFormat="1" applyFont="1" applyFill="1" applyBorder="1" applyAlignment="1">
      <alignment horizontal="left" vertical="center"/>
    </xf>
    <xf numFmtId="164" fontId="8" fillId="2" borderId="9" xfId="0" applyNumberFormat="1" applyFont="1" applyFill="1" applyBorder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left" vertical="center" wrapText="1"/>
    </xf>
    <xf numFmtId="164" fontId="8" fillId="2" borderId="11" xfId="0" applyNumberFormat="1" applyFont="1" applyFill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left" vertical="center"/>
    </xf>
    <xf numFmtId="164" fontId="8" fillId="2" borderId="8" xfId="0" applyNumberFormat="1" applyFont="1" applyFill="1" applyBorder="1" applyAlignment="1">
      <alignment horizontal="left" vertical="center"/>
    </xf>
    <xf numFmtId="164" fontId="8" fillId="2" borderId="4" xfId="0" applyNumberFormat="1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left" vertical="center"/>
    </xf>
    <xf numFmtId="164" fontId="9" fillId="4" borderId="1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Documents%20and%20Settings/hkf/Local%20Settings/Temporary%20Internet%20Files/Content.IE5/UNS5CJ8J/Expense%20codes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CHTA01"/>
      <sheetName val="GL List"/>
      <sheetName val="Activities List"/>
      <sheetName val="FSC List"/>
      <sheetName val="Partners List"/>
      <sheetName val="GL_List"/>
      <sheetName val="Activities_List"/>
      <sheetName val="FSC_List"/>
      <sheetName val="Partners_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301D6-2F20-46F7-AF92-4A50798A109D}">
  <dimension ref="B2:N100"/>
  <sheetViews>
    <sheetView tabSelected="1" workbookViewId="0"/>
  </sheetViews>
  <sheetFormatPr baseColWidth="10" defaultColWidth="9.1640625" defaultRowHeight="15" x14ac:dyDescent="0.2"/>
  <cols>
    <col min="1" max="1" width="15" style="1" customWidth="1"/>
    <col min="2" max="2" width="20.5" style="1" customWidth="1"/>
    <col min="3" max="3" width="25.83203125" style="1" customWidth="1"/>
    <col min="4" max="5" width="15.1640625" style="1" customWidth="1"/>
    <col min="6" max="6" width="19" style="1" customWidth="1"/>
    <col min="7" max="7" width="16.1640625" style="1" customWidth="1"/>
    <col min="8" max="9" width="15.1640625" style="1" customWidth="1"/>
    <col min="10" max="10" width="15" style="1" customWidth="1"/>
    <col min="11" max="11" width="15.33203125" style="1" customWidth="1"/>
    <col min="12" max="12" width="11" style="1" customWidth="1"/>
    <col min="13" max="13" width="11.5" style="1" bestFit="1" customWidth="1"/>
    <col min="14" max="14" width="14" style="1" bestFit="1" customWidth="1"/>
    <col min="15" max="15" width="9.1640625" style="1"/>
    <col min="16" max="16" width="10.6640625" style="1" customWidth="1"/>
    <col min="17" max="16384" width="9.1640625" style="1"/>
  </cols>
  <sheetData>
    <row r="2" spans="2:11" x14ac:dyDescent="0.2">
      <c r="B2" s="35"/>
    </row>
    <row r="3" spans="2:11" ht="16" x14ac:dyDescent="0.2">
      <c r="B3" s="3" t="s">
        <v>51</v>
      </c>
    </row>
    <row r="4" spans="2:11" ht="16" x14ac:dyDescent="0.2">
      <c r="B4" s="3"/>
    </row>
    <row r="5" spans="2:11" ht="19" x14ac:dyDescent="0.2">
      <c r="B5" s="39">
        <v>2018</v>
      </c>
      <c r="C5" s="40"/>
      <c r="D5" s="25" t="s">
        <v>1</v>
      </c>
      <c r="E5" s="25" t="s">
        <v>2</v>
      </c>
      <c r="F5" s="25" t="s">
        <v>3</v>
      </c>
      <c r="G5" s="25" t="s">
        <v>4</v>
      </c>
      <c r="H5" s="25" t="s">
        <v>31</v>
      </c>
      <c r="I5" s="25" t="s">
        <v>6</v>
      </c>
      <c r="J5" s="25" t="s">
        <v>50</v>
      </c>
      <c r="K5" s="8" t="s">
        <v>10</v>
      </c>
    </row>
    <row r="6" spans="2:11" x14ac:dyDescent="0.2">
      <c r="B6" s="26" t="s">
        <v>11</v>
      </c>
      <c r="C6" s="26"/>
      <c r="D6" s="9">
        <v>144623.00000000012</v>
      </c>
      <c r="E6" s="9">
        <v>80749.960000000239</v>
      </c>
      <c r="F6" s="9">
        <v>122871.53000000019</v>
      </c>
      <c r="G6" s="9">
        <v>108368.39999999994</v>
      </c>
      <c r="H6" s="9">
        <v>11413.160000000003</v>
      </c>
      <c r="I6" s="9">
        <v>826.71000000000197</v>
      </c>
      <c r="J6" s="9">
        <v>359144.74999999913</v>
      </c>
      <c r="K6" s="9">
        <v>827997.50999999966</v>
      </c>
    </row>
    <row r="7" spans="2:11" x14ac:dyDescent="0.2">
      <c r="B7" s="27" t="s">
        <v>12</v>
      </c>
      <c r="C7" s="27"/>
      <c r="D7" s="28">
        <v>7180.869999999999</v>
      </c>
      <c r="E7" s="28">
        <v>1597.67</v>
      </c>
      <c r="F7" s="28">
        <v>3350.7499999999995</v>
      </c>
      <c r="G7" s="28">
        <v>3905.7699999999995</v>
      </c>
      <c r="H7" s="28">
        <v>1335.3300000000002</v>
      </c>
      <c r="I7" s="28">
        <v>-3.7899999999999991</v>
      </c>
      <c r="J7" s="28">
        <v>34043.549999999988</v>
      </c>
      <c r="K7" s="28">
        <v>51410.149999999987</v>
      </c>
    </row>
    <row r="8" spans="2:11" x14ac:dyDescent="0.2">
      <c r="B8" s="27" t="s">
        <v>13</v>
      </c>
      <c r="C8" s="27"/>
      <c r="D8" s="28">
        <v>14781.07</v>
      </c>
      <c r="E8" s="28">
        <v>4044.4999999999982</v>
      </c>
      <c r="F8" s="28">
        <v>40526.619999999995</v>
      </c>
      <c r="G8" s="28">
        <v>3653.6700000000005</v>
      </c>
      <c r="H8" s="28">
        <v>42.769999999999996</v>
      </c>
      <c r="I8" s="28">
        <v>-245.80000000000004</v>
      </c>
      <c r="J8" s="28">
        <v>7823.9000000000033</v>
      </c>
      <c r="K8" s="28">
        <v>70626.73</v>
      </c>
    </row>
    <row r="9" spans="2:11" x14ac:dyDescent="0.2">
      <c r="B9" s="27" t="s">
        <v>46</v>
      </c>
      <c r="C9" s="27"/>
      <c r="D9" s="28">
        <v>69181.809999999983</v>
      </c>
      <c r="E9" s="28">
        <v>28520.560000000012</v>
      </c>
      <c r="F9" s="28">
        <v>29951.259999999991</v>
      </c>
      <c r="G9" s="28">
        <v>13221.839999999998</v>
      </c>
      <c r="H9" s="28">
        <v>1618.5699999999997</v>
      </c>
      <c r="I9" s="28">
        <v>-530.04</v>
      </c>
      <c r="J9" s="28">
        <v>44684.989999999962</v>
      </c>
      <c r="K9" s="28">
        <v>186648.98999999996</v>
      </c>
    </row>
    <row r="10" spans="2:11" x14ac:dyDescent="0.2">
      <c r="B10" s="47" t="s">
        <v>15</v>
      </c>
      <c r="C10" s="29" t="s">
        <v>16</v>
      </c>
      <c r="D10" s="28">
        <v>1041.53</v>
      </c>
      <c r="E10" s="28">
        <v>0</v>
      </c>
      <c r="F10" s="28">
        <v>848.08000000000015</v>
      </c>
      <c r="G10" s="28">
        <v>19.02</v>
      </c>
      <c r="H10" s="28">
        <v>0</v>
      </c>
      <c r="I10" s="28"/>
      <c r="J10" s="28">
        <v>11053.329999999994</v>
      </c>
      <c r="K10" s="28">
        <v>12961.959999999995</v>
      </c>
    </row>
    <row r="11" spans="2:11" x14ac:dyDescent="0.2">
      <c r="B11" s="48"/>
      <c r="C11" s="29" t="s">
        <v>17</v>
      </c>
      <c r="D11" s="28">
        <v>125.61</v>
      </c>
      <c r="E11" s="28">
        <v>0</v>
      </c>
      <c r="F11" s="28">
        <v>0</v>
      </c>
      <c r="G11" s="28">
        <v>0</v>
      </c>
      <c r="H11" s="28">
        <v>0</v>
      </c>
      <c r="I11" s="28"/>
      <c r="J11" s="28">
        <v>0</v>
      </c>
      <c r="K11" s="28">
        <v>125.61</v>
      </c>
    </row>
    <row r="12" spans="2:11" x14ac:dyDescent="0.2">
      <c r="B12" s="48"/>
      <c r="C12" s="29" t="s">
        <v>18</v>
      </c>
      <c r="D12" s="28">
        <v>0</v>
      </c>
      <c r="E12" s="28">
        <v>4294.72</v>
      </c>
      <c r="F12" s="28">
        <v>0</v>
      </c>
      <c r="G12" s="28">
        <v>0</v>
      </c>
      <c r="H12" s="28">
        <v>0</v>
      </c>
      <c r="I12" s="28"/>
      <c r="J12" s="28">
        <v>6827.24</v>
      </c>
      <c r="K12" s="28">
        <v>11121.96</v>
      </c>
    </row>
    <row r="13" spans="2:11" x14ac:dyDescent="0.2">
      <c r="B13" s="48"/>
      <c r="C13" s="29" t="s">
        <v>19</v>
      </c>
      <c r="D13" s="28">
        <v>0</v>
      </c>
      <c r="E13" s="28">
        <v>15200.710000000012</v>
      </c>
      <c r="F13" s="28">
        <v>4194.04</v>
      </c>
      <c r="G13" s="28">
        <v>34241.210000000036</v>
      </c>
      <c r="H13" s="28">
        <v>0</v>
      </c>
      <c r="I13" s="28"/>
      <c r="J13" s="28">
        <v>0</v>
      </c>
      <c r="K13" s="28">
        <v>53635.96000000005</v>
      </c>
    </row>
    <row r="14" spans="2:11" x14ac:dyDescent="0.2">
      <c r="B14" s="48"/>
      <c r="C14" s="29" t="s">
        <v>20</v>
      </c>
      <c r="D14" s="28">
        <v>0</v>
      </c>
      <c r="E14" s="28">
        <v>0</v>
      </c>
      <c r="F14" s="28">
        <v>0</v>
      </c>
      <c r="G14" s="28">
        <v>2133.46</v>
      </c>
      <c r="H14" s="28">
        <v>0</v>
      </c>
      <c r="I14" s="28"/>
      <c r="J14" s="28">
        <v>3072</v>
      </c>
      <c r="K14" s="28">
        <v>5205.46</v>
      </c>
    </row>
    <row r="15" spans="2:11" x14ac:dyDescent="0.2">
      <c r="B15" s="48"/>
      <c r="C15" s="29" t="s">
        <v>21</v>
      </c>
      <c r="D15" s="28"/>
      <c r="E15" s="28"/>
      <c r="F15" s="28"/>
      <c r="G15" s="28"/>
      <c r="H15" s="28"/>
      <c r="I15" s="28"/>
      <c r="J15" s="28">
        <v>2700</v>
      </c>
      <c r="K15" s="28">
        <v>2700</v>
      </c>
    </row>
    <row r="16" spans="2:11" x14ac:dyDescent="0.2">
      <c r="B16" s="49"/>
      <c r="C16" s="29" t="s">
        <v>22</v>
      </c>
      <c r="D16" s="28">
        <v>49398.730000000032</v>
      </c>
      <c r="E16" s="28">
        <v>30536.620000000352</v>
      </c>
      <c r="F16" s="28">
        <v>51889.059999999838</v>
      </c>
      <c r="G16" s="28">
        <v>0</v>
      </c>
      <c r="H16" s="28">
        <v>0</v>
      </c>
      <c r="I16" s="28"/>
      <c r="J16" s="28">
        <v>167632.17999999953</v>
      </c>
      <c r="K16" s="28">
        <v>299456.58999999973</v>
      </c>
    </row>
    <row r="17" spans="2:12" x14ac:dyDescent="0.2">
      <c r="B17" s="50" t="s">
        <v>23</v>
      </c>
      <c r="C17" s="29" t="s">
        <v>16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/>
      <c r="J17" s="28">
        <v>0</v>
      </c>
      <c r="K17" s="28">
        <v>0</v>
      </c>
    </row>
    <row r="18" spans="2:12" x14ac:dyDescent="0.2">
      <c r="B18" s="51"/>
      <c r="C18" s="29" t="s">
        <v>17</v>
      </c>
      <c r="D18" s="28">
        <v>701.42</v>
      </c>
      <c r="E18" s="28">
        <v>0</v>
      </c>
      <c r="F18" s="28">
        <v>0</v>
      </c>
      <c r="G18" s="28">
        <v>0</v>
      </c>
      <c r="H18" s="28">
        <v>0</v>
      </c>
      <c r="I18" s="28"/>
      <c r="J18" s="28">
        <v>0</v>
      </c>
      <c r="K18" s="28">
        <v>701.42</v>
      </c>
    </row>
    <row r="19" spans="2:12" x14ac:dyDescent="0.2">
      <c r="B19" s="51"/>
      <c r="C19" s="29" t="s">
        <v>18</v>
      </c>
      <c r="D19" s="28">
        <v>29301.5</v>
      </c>
      <c r="E19" s="28">
        <v>62694.460000000006</v>
      </c>
      <c r="F19" s="28">
        <v>0</v>
      </c>
      <c r="G19" s="28">
        <v>0</v>
      </c>
      <c r="H19" s="28">
        <v>0</v>
      </c>
      <c r="I19" s="28"/>
      <c r="J19" s="28">
        <v>0</v>
      </c>
      <c r="K19" s="28">
        <v>91995.96</v>
      </c>
    </row>
    <row r="20" spans="2:12" x14ac:dyDescent="0.2">
      <c r="B20" s="51"/>
      <c r="C20" s="29" t="s">
        <v>19</v>
      </c>
      <c r="D20" s="28">
        <v>193804.21999999997</v>
      </c>
      <c r="E20" s="28">
        <v>152176.16</v>
      </c>
      <c r="F20" s="28">
        <v>0</v>
      </c>
      <c r="G20" s="28">
        <v>218345.79</v>
      </c>
      <c r="H20" s="28">
        <v>0</v>
      </c>
      <c r="I20" s="28"/>
      <c r="J20" s="28">
        <v>0</v>
      </c>
      <c r="K20" s="28">
        <v>564326.17000000004</v>
      </c>
    </row>
    <row r="21" spans="2:12" x14ac:dyDescent="0.2">
      <c r="B21" s="51"/>
      <c r="C21" s="29" t="s">
        <v>20</v>
      </c>
      <c r="D21" s="28">
        <v>80770.099999999991</v>
      </c>
      <c r="E21" s="28">
        <v>0</v>
      </c>
      <c r="F21" s="28">
        <v>152661.26</v>
      </c>
      <c r="G21" s="28">
        <v>0</v>
      </c>
      <c r="H21" s="28">
        <v>0</v>
      </c>
      <c r="I21" s="28"/>
      <c r="J21" s="28">
        <v>0</v>
      </c>
      <c r="K21" s="28">
        <v>233431.36</v>
      </c>
    </row>
    <row r="22" spans="2:12" x14ac:dyDescent="0.2">
      <c r="B22" s="52"/>
      <c r="C22" s="30" t="s">
        <v>22</v>
      </c>
      <c r="D22" s="31">
        <v>85291.069999999992</v>
      </c>
      <c r="E22" s="31">
        <v>0</v>
      </c>
      <c r="F22" s="31">
        <v>0</v>
      </c>
      <c r="G22" s="31">
        <v>0</v>
      </c>
      <c r="H22" s="31">
        <v>0</v>
      </c>
      <c r="I22" s="31"/>
      <c r="J22" s="31">
        <v>0</v>
      </c>
      <c r="K22" s="31">
        <v>85291.069999999992</v>
      </c>
    </row>
    <row r="23" spans="2:12" x14ac:dyDescent="0.2">
      <c r="B23" s="46" t="s">
        <v>24</v>
      </c>
      <c r="C23" s="46"/>
      <c r="D23" s="32">
        <v>676200.93</v>
      </c>
      <c r="E23" s="32">
        <v>379815.36000000057</v>
      </c>
      <c r="F23" s="32">
        <v>406292.60000000003</v>
      </c>
      <c r="G23" s="32">
        <v>383889.16</v>
      </c>
      <c r="H23" s="32">
        <v>14409.830000000004</v>
      </c>
      <c r="I23" s="32">
        <v>47.080000000001974</v>
      </c>
      <c r="J23" s="32">
        <v>636981.93999999866</v>
      </c>
      <c r="K23" s="9">
        <v>2497636.8999999994</v>
      </c>
    </row>
    <row r="24" spans="2:12" x14ac:dyDescent="0.2">
      <c r="B24" s="36" t="s">
        <v>47</v>
      </c>
      <c r="C24" s="36"/>
      <c r="D24" s="32">
        <v>156058.50000000012</v>
      </c>
      <c r="E24" s="32">
        <v>84216.729999999981</v>
      </c>
      <c r="F24" s="32">
        <v>91059.779999999984</v>
      </c>
      <c r="G24" s="32">
        <v>88527.24</v>
      </c>
      <c r="H24" s="32">
        <v>3363.74</v>
      </c>
      <c r="I24" s="32">
        <v>10.990000000000009</v>
      </c>
      <c r="J24" s="32">
        <v>111565.73</v>
      </c>
      <c r="K24" s="32">
        <v>534802.71000000008</v>
      </c>
    </row>
    <row r="25" spans="2:12" x14ac:dyDescent="0.2">
      <c r="B25" s="37" t="s">
        <v>26</v>
      </c>
      <c r="C25" s="38"/>
      <c r="D25" s="13">
        <v>832259.43000000017</v>
      </c>
      <c r="E25" s="13">
        <v>464032.09000000055</v>
      </c>
      <c r="F25" s="13">
        <v>497352.38</v>
      </c>
      <c r="G25" s="13">
        <v>472416.39999999997</v>
      </c>
      <c r="H25" s="13">
        <v>17773.570000000003</v>
      </c>
      <c r="I25" s="13">
        <v>58.070000000001983</v>
      </c>
      <c r="J25" s="13">
        <v>748547.66999999864</v>
      </c>
      <c r="K25" s="13">
        <v>3032439.6099999994</v>
      </c>
    </row>
    <row r="27" spans="2:12" ht="16" x14ac:dyDescent="0.2">
      <c r="B27" s="3" t="s">
        <v>52</v>
      </c>
    </row>
    <row r="28" spans="2:12" x14ac:dyDescent="0.2">
      <c r="D28" s="5"/>
      <c r="E28" s="5"/>
      <c r="F28" s="5"/>
      <c r="G28" s="5"/>
      <c r="H28" s="5"/>
      <c r="I28" s="5"/>
      <c r="J28" s="5"/>
    </row>
    <row r="29" spans="2:12" ht="30" x14ac:dyDescent="0.2">
      <c r="B29" s="39">
        <v>2019</v>
      </c>
      <c r="C29" s="40"/>
      <c r="D29" s="8" t="s">
        <v>1</v>
      </c>
      <c r="E29" s="8" t="s">
        <v>2</v>
      </c>
      <c r="F29" s="8" t="s">
        <v>3</v>
      </c>
      <c r="G29" s="8" t="s">
        <v>4</v>
      </c>
      <c r="H29" s="8" t="s">
        <v>5</v>
      </c>
      <c r="I29" s="8" t="s">
        <v>6</v>
      </c>
      <c r="J29" s="8" t="s">
        <v>31</v>
      </c>
      <c r="K29" s="8" t="s">
        <v>9</v>
      </c>
      <c r="L29" s="8" t="s">
        <v>10</v>
      </c>
    </row>
    <row r="30" spans="2:12" x14ac:dyDescent="0.2">
      <c r="B30" s="41" t="s">
        <v>11</v>
      </c>
      <c r="C30" s="41"/>
      <c r="D30" s="9">
        <v>130880.05999999992</v>
      </c>
      <c r="E30" s="9">
        <v>114120.26999999983</v>
      </c>
      <c r="F30" s="9">
        <v>110902.34999999974</v>
      </c>
      <c r="G30" s="9">
        <v>172229.29</v>
      </c>
      <c r="H30" s="9">
        <v>81051.340000000011</v>
      </c>
      <c r="I30" s="18">
        <v>125233.69000000002</v>
      </c>
      <c r="J30" s="9">
        <v>41762.520000000004</v>
      </c>
      <c r="K30" s="9">
        <v>586274.5</v>
      </c>
      <c r="L30" s="9">
        <v>1362454.0199999996</v>
      </c>
    </row>
    <row r="31" spans="2:12" x14ac:dyDescent="0.2">
      <c r="B31" s="42" t="s">
        <v>12</v>
      </c>
      <c r="C31" s="42"/>
      <c r="D31" s="9">
        <v>150.72000000000003</v>
      </c>
      <c r="E31" s="9">
        <v>521.23</v>
      </c>
      <c r="F31" s="9">
        <v>311.86999999999989</v>
      </c>
      <c r="G31" s="9">
        <v>4900.78</v>
      </c>
      <c r="H31" s="9">
        <v>28971.549999999996</v>
      </c>
      <c r="I31" s="18">
        <v>655.22</v>
      </c>
      <c r="J31" s="9">
        <v>18099.229999999992</v>
      </c>
      <c r="K31" s="9">
        <v>15380.999999999995</v>
      </c>
      <c r="L31" s="9">
        <v>68991.599999999991</v>
      </c>
    </row>
    <row r="32" spans="2:12" x14ac:dyDescent="0.2">
      <c r="B32" s="33" t="s">
        <v>13</v>
      </c>
      <c r="C32" s="33"/>
      <c r="D32" s="9">
        <v>9005.4600000000028</v>
      </c>
      <c r="E32" s="9">
        <v>5639.3400000000011</v>
      </c>
      <c r="F32" s="9">
        <v>10208.91</v>
      </c>
      <c r="G32" s="9">
        <v>14246.41</v>
      </c>
      <c r="H32" s="9">
        <v>10892.989999999998</v>
      </c>
      <c r="I32" s="18">
        <v>4469.88</v>
      </c>
      <c r="J32" s="9">
        <v>2849.59</v>
      </c>
      <c r="K32" s="9">
        <v>20646.679999999997</v>
      </c>
      <c r="L32" s="9">
        <v>77959.259999999995</v>
      </c>
    </row>
    <row r="33" spans="2:12" x14ac:dyDescent="0.2">
      <c r="B33" s="33" t="s">
        <v>14</v>
      </c>
      <c r="C33" s="33"/>
      <c r="D33" s="9">
        <v>110923.44999999984</v>
      </c>
      <c r="E33" s="9">
        <v>55400.460000000036</v>
      </c>
      <c r="F33" s="9">
        <v>107471.12999999999</v>
      </c>
      <c r="G33" s="9">
        <v>129324.08</v>
      </c>
      <c r="H33" s="9">
        <v>107545.05999999997</v>
      </c>
      <c r="I33" s="18">
        <v>91565.450000000012</v>
      </c>
      <c r="J33" s="9">
        <v>30921.31</v>
      </c>
      <c r="K33" s="9">
        <v>196755.27</v>
      </c>
      <c r="L33" s="9">
        <v>829906.21</v>
      </c>
    </row>
    <row r="34" spans="2:12" x14ac:dyDescent="0.2">
      <c r="B34" s="42" t="s">
        <v>15</v>
      </c>
      <c r="C34" s="10" t="s">
        <v>16</v>
      </c>
      <c r="D34" s="9"/>
      <c r="E34" s="9">
        <v>618.03</v>
      </c>
      <c r="F34" s="9">
        <v>12713.8</v>
      </c>
      <c r="G34" s="9">
        <v>21122.120000000003</v>
      </c>
      <c r="H34" s="9">
        <v>4467.93</v>
      </c>
      <c r="I34" s="18">
        <v>10252.380000000001</v>
      </c>
      <c r="J34" s="9">
        <v>11617.07</v>
      </c>
      <c r="K34" s="9">
        <v>1321.82</v>
      </c>
      <c r="L34" s="9">
        <v>62113.150000000009</v>
      </c>
    </row>
    <row r="35" spans="2:12" x14ac:dyDescent="0.2">
      <c r="B35" s="42"/>
      <c r="C35" s="10" t="s">
        <v>17</v>
      </c>
      <c r="D35" s="9">
        <v>12248.650000000001</v>
      </c>
      <c r="E35" s="9">
        <v>10258.740000000002</v>
      </c>
      <c r="F35" s="9">
        <v>599.62</v>
      </c>
      <c r="G35" s="9">
        <v>922.74</v>
      </c>
      <c r="H35" s="9">
        <v>11.44</v>
      </c>
      <c r="I35" s="18">
        <v>776.57999999999993</v>
      </c>
      <c r="J35" s="9">
        <v>0</v>
      </c>
      <c r="K35" s="9">
        <v>43884.83</v>
      </c>
      <c r="L35" s="9">
        <v>68702.600000000006</v>
      </c>
    </row>
    <row r="36" spans="2:12" x14ac:dyDescent="0.2">
      <c r="B36" s="42"/>
      <c r="C36" s="10" t="s">
        <v>18</v>
      </c>
      <c r="D36" s="9"/>
      <c r="E36" s="9"/>
      <c r="F36" s="9">
        <v>5164.3310000000001</v>
      </c>
      <c r="G36" s="9">
        <v>24635.57</v>
      </c>
      <c r="H36" s="9">
        <v>33247.19</v>
      </c>
      <c r="I36" s="18"/>
      <c r="J36" s="9">
        <v>0</v>
      </c>
      <c r="K36" s="9">
        <v>23477.63</v>
      </c>
      <c r="L36" s="9">
        <v>86524.721000000005</v>
      </c>
    </row>
    <row r="37" spans="2:12" x14ac:dyDescent="0.2">
      <c r="B37" s="42"/>
      <c r="C37" s="10" t="s">
        <v>19</v>
      </c>
      <c r="D37" s="9">
        <v>8766.7999999999993</v>
      </c>
      <c r="E37" s="9">
        <v>11009.79</v>
      </c>
      <c r="F37" s="9">
        <v>5338.24</v>
      </c>
      <c r="G37" s="9">
        <v>109391.17000000001</v>
      </c>
      <c r="H37" s="9">
        <v>101945.83</v>
      </c>
      <c r="I37" s="18">
        <v>30664.77</v>
      </c>
      <c r="J37" s="9">
        <v>0</v>
      </c>
      <c r="K37" s="9">
        <v>1572.37</v>
      </c>
      <c r="L37" s="9">
        <v>268688.97000000003</v>
      </c>
    </row>
    <row r="38" spans="2:12" x14ac:dyDescent="0.2">
      <c r="B38" s="42"/>
      <c r="C38" s="10" t="s">
        <v>20</v>
      </c>
      <c r="D38" s="9"/>
      <c r="E38" s="9"/>
      <c r="F38" s="9">
        <v>6617.03</v>
      </c>
      <c r="G38" s="9">
        <v>2769.68</v>
      </c>
      <c r="H38" s="9">
        <v>24107.31</v>
      </c>
      <c r="I38" s="18"/>
      <c r="J38" s="9">
        <v>0</v>
      </c>
      <c r="K38" s="9"/>
      <c r="L38" s="9">
        <v>33494.020000000004</v>
      </c>
    </row>
    <row r="39" spans="2:12" x14ac:dyDescent="0.2">
      <c r="B39" s="42"/>
      <c r="C39" s="10" t="s">
        <v>21</v>
      </c>
      <c r="D39" s="9"/>
      <c r="E39" s="9"/>
      <c r="F39" s="9"/>
      <c r="G39" s="9"/>
      <c r="H39" s="9"/>
      <c r="I39" s="18">
        <v>40077</v>
      </c>
      <c r="J39" s="9"/>
      <c r="K39" s="9">
        <v>8974.1</v>
      </c>
      <c r="L39" s="9">
        <v>49051.1</v>
      </c>
    </row>
    <row r="40" spans="2:12" x14ac:dyDescent="0.2">
      <c r="B40" s="42"/>
      <c r="C40" s="10" t="s">
        <v>22</v>
      </c>
      <c r="D40" s="9">
        <v>32539.03999999999</v>
      </c>
      <c r="E40" s="9">
        <v>64126.180000000124</v>
      </c>
      <c r="F40" s="9">
        <v>27396.83</v>
      </c>
      <c r="G40" s="9">
        <v>67236.509999999995</v>
      </c>
      <c r="H40" s="9">
        <v>24029</v>
      </c>
      <c r="I40" s="18">
        <v>100939.22</v>
      </c>
      <c r="J40" s="9">
        <v>0</v>
      </c>
      <c r="K40" s="9">
        <v>13725</v>
      </c>
      <c r="L40" s="9">
        <v>329991.78000000014</v>
      </c>
    </row>
    <row r="41" spans="2:12" ht="15" customHeight="1" x14ac:dyDescent="0.2">
      <c r="B41" s="43" t="s">
        <v>23</v>
      </c>
      <c r="C41" s="10" t="s">
        <v>16</v>
      </c>
      <c r="D41" s="9"/>
      <c r="E41" s="9"/>
      <c r="F41" s="9">
        <v>145070</v>
      </c>
      <c r="G41" s="9">
        <v>21315.68</v>
      </c>
      <c r="H41" s="9">
        <v>0</v>
      </c>
      <c r="I41" s="18">
        <v>9663.6</v>
      </c>
      <c r="J41" s="9">
        <v>0</v>
      </c>
      <c r="K41" s="9">
        <v>0</v>
      </c>
      <c r="L41" s="9">
        <v>176049.28</v>
      </c>
    </row>
    <row r="42" spans="2:12" x14ac:dyDescent="0.2">
      <c r="B42" s="43"/>
      <c r="C42" s="10" t="s">
        <v>17</v>
      </c>
      <c r="D42" s="9"/>
      <c r="E42" s="9"/>
      <c r="F42" s="9"/>
      <c r="G42" s="9"/>
      <c r="H42" s="9">
        <v>0</v>
      </c>
      <c r="I42" s="18"/>
      <c r="J42" s="9">
        <v>0</v>
      </c>
      <c r="K42" s="9">
        <v>0</v>
      </c>
      <c r="L42" s="9">
        <v>0</v>
      </c>
    </row>
    <row r="43" spans="2:12" x14ac:dyDescent="0.2">
      <c r="B43" s="43"/>
      <c r="C43" s="10" t="s">
        <v>18</v>
      </c>
      <c r="D43" s="9">
        <v>50909.239999999991</v>
      </c>
      <c r="E43" s="9"/>
      <c r="F43" s="9"/>
      <c r="G43" s="9"/>
      <c r="H43" s="9">
        <v>0</v>
      </c>
      <c r="I43" s="18"/>
      <c r="J43" s="9">
        <v>0</v>
      </c>
      <c r="K43" s="9">
        <v>0</v>
      </c>
      <c r="L43" s="9">
        <v>50909.239999999991</v>
      </c>
    </row>
    <row r="44" spans="2:12" x14ac:dyDescent="0.2">
      <c r="B44" s="43"/>
      <c r="C44" s="10" t="s">
        <v>19</v>
      </c>
      <c r="D44" s="9">
        <v>199204.09000000003</v>
      </c>
      <c r="E44" s="9">
        <v>204941.69999999995</v>
      </c>
      <c r="F44" s="9"/>
      <c r="G44" s="9">
        <v>350653.10000000003</v>
      </c>
      <c r="H44" s="9">
        <v>0</v>
      </c>
      <c r="I44" s="18">
        <v>303973.94999999995</v>
      </c>
      <c r="J44" s="9">
        <v>0</v>
      </c>
      <c r="K44" s="9">
        <v>0</v>
      </c>
      <c r="L44" s="9">
        <v>1058772.8399999999</v>
      </c>
    </row>
    <row r="45" spans="2:12" x14ac:dyDescent="0.2">
      <c r="B45" s="43"/>
      <c r="C45" s="10" t="s">
        <v>20</v>
      </c>
      <c r="D45" s="9">
        <v>31372.7</v>
      </c>
      <c r="E45" s="9">
        <v>4530.6099999999997</v>
      </c>
      <c r="F45" s="9">
        <v>24665.74</v>
      </c>
      <c r="G45" s="9"/>
      <c r="H45" s="9">
        <v>0</v>
      </c>
      <c r="I45" s="18"/>
      <c r="J45" s="9">
        <v>0</v>
      </c>
      <c r="K45" s="9">
        <v>0</v>
      </c>
      <c r="L45" s="9">
        <v>60569.05</v>
      </c>
    </row>
    <row r="46" spans="2:12" x14ac:dyDescent="0.2">
      <c r="B46" s="44"/>
      <c r="C46" s="11" t="s">
        <v>21</v>
      </c>
      <c r="D46" s="9"/>
      <c r="E46" s="9"/>
      <c r="F46" s="9"/>
      <c r="G46" s="9"/>
      <c r="H46" s="9"/>
      <c r="I46" s="18">
        <v>9273.34</v>
      </c>
      <c r="J46" s="9"/>
      <c r="K46" s="9"/>
      <c r="L46" s="9">
        <v>9273.34</v>
      </c>
    </row>
    <row r="47" spans="2:12" x14ac:dyDescent="0.2">
      <c r="B47" s="45"/>
      <c r="C47" s="12" t="s">
        <v>22</v>
      </c>
      <c r="D47" s="9">
        <v>99138.829999999987</v>
      </c>
      <c r="E47" s="9"/>
      <c r="F47" s="9">
        <v>10048.26</v>
      </c>
      <c r="G47" s="9">
        <v>33342.979999999996</v>
      </c>
      <c r="H47" s="9">
        <v>0</v>
      </c>
      <c r="I47" s="18"/>
      <c r="J47" s="9">
        <v>0</v>
      </c>
      <c r="K47" s="9">
        <v>0</v>
      </c>
      <c r="L47" s="9">
        <v>142530.06999999998</v>
      </c>
    </row>
    <row r="48" spans="2:12" ht="22.5" customHeight="1" x14ac:dyDescent="0.2">
      <c r="B48" s="46" t="s">
        <v>24</v>
      </c>
      <c r="C48" s="46"/>
      <c r="D48" s="32">
        <v>685139.03999999969</v>
      </c>
      <c r="E48" s="32">
        <v>471166.34999999992</v>
      </c>
      <c r="F48" s="32">
        <v>466508.11099999968</v>
      </c>
      <c r="G48" s="32">
        <v>952090.1100000001</v>
      </c>
      <c r="H48" s="32">
        <v>416269.64</v>
      </c>
      <c r="I48" s="32">
        <v>727545.08</v>
      </c>
      <c r="J48" s="32">
        <v>105249.72</v>
      </c>
      <c r="K48" s="32">
        <v>912013.2</v>
      </c>
      <c r="L48" s="32">
        <v>4735981.2510000002</v>
      </c>
    </row>
    <row r="49" spans="2:14" x14ac:dyDescent="0.2">
      <c r="B49" s="36" t="s">
        <v>47</v>
      </c>
      <c r="C49" s="36"/>
      <c r="D49" s="32">
        <v>134604.81</v>
      </c>
      <c r="E49" s="32">
        <v>102969.77</v>
      </c>
      <c r="F49" s="32">
        <v>98534.52</v>
      </c>
      <c r="G49" s="32">
        <v>221461.77000000002</v>
      </c>
      <c r="H49" s="32">
        <v>66413.299999999988</v>
      </c>
      <c r="I49" s="34">
        <v>137122.38</v>
      </c>
      <c r="J49" s="32">
        <v>51405.690000000017</v>
      </c>
      <c r="K49" s="32">
        <v>292779.03999999998</v>
      </c>
      <c r="L49" s="32">
        <v>1105291.2800000003</v>
      </c>
    </row>
    <row r="50" spans="2:14" x14ac:dyDescent="0.2">
      <c r="B50" s="37" t="s">
        <v>26</v>
      </c>
      <c r="C50" s="38"/>
      <c r="D50" s="13">
        <v>819743.84999999963</v>
      </c>
      <c r="E50" s="13">
        <v>574136.11999999988</v>
      </c>
      <c r="F50" s="13">
        <v>565042.6309999997</v>
      </c>
      <c r="G50" s="13">
        <v>1173551.8800000001</v>
      </c>
      <c r="H50" s="13">
        <v>482682.94</v>
      </c>
      <c r="I50" s="13">
        <v>864667.46</v>
      </c>
      <c r="J50" s="13">
        <v>156655.41000000003</v>
      </c>
      <c r="K50" s="13">
        <v>1204792.24</v>
      </c>
      <c r="L50" s="13">
        <v>5841272.5309999995</v>
      </c>
      <c r="M50" s="5"/>
      <c r="N50" s="5"/>
    </row>
    <row r="53" spans="2:14" customFormat="1" x14ac:dyDescent="0.2"/>
    <row r="54" spans="2:14" customFormat="1" x14ac:dyDescent="0.2"/>
    <row r="55" spans="2:14" customFormat="1" x14ac:dyDescent="0.2"/>
    <row r="56" spans="2:14" customFormat="1" x14ac:dyDescent="0.2"/>
    <row r="57" spans="2:14" customFormat="1" x14ac:dyDescent="0.2"/>
    <row r="58" spans="2:14" customFormat="1" x14ac:dyDescent="0.2"/>
    <row r="59" spans="2:14" customFormat="1" x14ac:dyDescent="0.2"/>
    <row r="60" spans="2:14" customFormat="1" x14ac:dyDescent="0.2"/>
    <row r="61" spans="2:14" customFormat="1" x14ac:dyDescent="0.2"/>
    <row r="62" spans="2:14" customFormat="1" x14ac:dyDescent="0.2"/>
    <row r="63" spans="2:14" customFormat="1" x14ac:dyDescent="0.2"/>
    <row r="64" spans="2:14" customFormat="1" x14ac:dyDescent="0.2"/>
    <row r="65" customFormat="1" x14ac:dyDescent="0.2"/>
    <row r="66" customFormat="1" x14ac:dyDescent="0.2"/>
    <row r="67" customFormat="1" ht="15" customHeigh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ht="22.5" customHeigh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</sheetData>
  <mergeCells count="14">
    <mergeCell ref="B25:C25"/>
    <mergeCell ref="B5:C5"/>
    <mergeCell ref="B10:B16"/>
    <mergeCell ref="B17:B22"/>
    <mergeCell ref="B23:C23"/>
    <mergeCell ref="B24:C24"/>
    <mergeCell ref="B49:C49"/>
    <mergeCell ref="B50:C50"/>
    <mergeCell ref="B29:C29"/>
    <mergeCell ref="B30:C30"/>
    <mergeCell ref="B31:C31"/>
    <mergeCell ref="B34:B40"/>
    <mergeCell ref="B41:B47"/>
    <mergeCell ref="B48:C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BD229-F700-492F-96A7-8175DAF75C94}">
  <dimension ref="A1:R74"/>
  <sheetViews>
    <sheetView topLeftCell="A65" workbookViewId="0">
      <selection activeCell="D76" sqref="D76"/>
    </sheetView>
  </sheetViews>
  <sheetFormatPr baseColWidth="10" defaultColWidth="9.1640625" defaultRowHeight="15" x14ac:dyDescent="0.2"/>
  <cols>
    <col min="1" max="1" width="15" style="1" customWidth="1"/>
    <col min="2" max="2" width="20.5" style="1" customWidth="1"/>
    <col min="3" max="3" width="25.83203125" style="1" customWidth="1"/>
    <col min="4" max="5" width="15.1640625" style="1" customWidth="1"/>
    <col min="6" max="6" width="19" style="1" customWidth="1"/>
    <col min="7" max="7" width="16.1640625" style="1" customWidth="1"/>
    <col min="8" max="9" width="15.1640625" style="1" customWidth="1"/>
    <col min="10" max="10" width="15" style="1" customWidth="1"/>
    <col min="11" max="11" width="15.33203125" style="1" customWidth="1"/>
    <col min="12" max="12" width="11" style="1" customWidth="1"/>
    <col min="13" max="13" width="11.5" style="1" bestFit="1" customWidth="1"/>
    <col min="14" max="14" width="14" style="1" bestFit="1" customWidth="1"/>
    <col min="15" max="15" width="12.5" style="1" bestFit="1" customWidth="1"/>
    <col min="16" max="16" width="10.6640625" style="1" customWidth="1"/>
    <col min="17" max="16384" width="9.1640625" style="1"/>
  </cols>
  <sheetData>
    <row r="1" spans="2:18" ht="16" x14ac:dyDescent="0.2">
      <c r="B1" s="2"/>
    </row>
    <row r="2" spans="2:18" customFormat="1" x14ac:dyDescent="0.2"/>
    <row r="4" spans="2:18" ht="16" x14ac:dyDescent="0.2">
      <c r="B4" s="3" t="s">
        <v>0</v>
      </c>
      <c r="C4" s="4"/>
      <c r="D4" s="4"/>
    </row>
    <row r="5" spans="2:18" x14ac:dyDescent="0.2">
      <c r="D5" s="5"/>
      <c r="E5" s="5"/>
      <c r="F5" s="5"/>
      <c r="G5" s="5"/>
      <c r="H5" s="5"/>
      <c r="I5" s="5"/>
      <c r="J5" s="5"/>
      <c r="K5" s="5"/>
      <c r="L5" s="5"/>
    </row>
    <row r="6" spans="2:18" ht="45" x14ac:dyDescent="0.2">
      <c r="B6" s="6">
        <v>2020</v>
      </c>
      <c r="C6" s="7"/>
      <c r="D6" s="8" t="s">
        <v>1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/>
      <c r="O6"/>
      <c r="P6"/>
    </row>
    <row r="7" spans="2:18" x14ac:dyDescent="0.2">
      <c r="B7" s="55" t="s">
        <v>11</v>
      </c>
      <c r="C7" s="56"/>
      <c r="D7" s="9">
        <v>145986.22000000018</v>
      </c>
      <c r="E7" s="9">
        <v>189396.80999999994</v>
      </c>
      <c r="F7" s="9">
        <v>142785.97000000009</v>
      </c>
      <c r="G7" s="9">
        <v>239233.64000000025</v>
      </c>
      <c r="H7" s="9">
        <v>133118.54999999987</v>
      </c>
      <c r="I7" s="9">
        <v>138345.68999999989</v>
      </c>
      <c r="J7" s="9">
        <v>76451.750000000087</v>
      </c>
      <c r="K7" s="9">
        <v>0</v>
      </c>
      <c r="L7" s="9">
        <v>757892.58000000124</v>
      </c>
      <c r="M7" s="9">
        <f>SUM(D7:L7)</f>
        <v>1823211.2100000016</v>
      </c>
      <c r="N7"/>
      <c r="O7"/>
      <c r="P7"/>
      <c r="R7" s="5"/>
    </row>
    <row r="8" spans="2:18" x14ac:dyDescent="0.2">
      <c r="B8" s="53" t="s">
        <v>12</v>
      </c>
      <c r="C8" s="54"/>
      <c r="D8" s="9">
        <v>1230.2900000000002</v>
      </c>
      <c r="E8" s="9">
        <v>5985.7500000000009</v>
      </c>
      <c r="F8" s="9">
        <v>5118.1400000000012</v>
      </c>
      <c r="G8" s="9">
        <v>703.47000000000014</v>
      </c>
      <c r="H8" s="9">
        <v>83794.120000000039</v>
      </c>
      <c r="I8" s="9">
        <v>2297.8100000000004</v>
      </c>
      <c r="J8" s="9">
        <v>2198.69</v>
      </c>
      <c r="K8" s="9">
        <v>0</v>
      </c>
      <c r="L8" s="9">
        <v>46182.890000000094</v>
      </c>
      <c r="M8" s="9">
        <f t="shared" ref="M8:M26" si="0">SUM(D8:L8)</f>
        <v>147511.16000000015</v>
      </c>
      <c r="N8"/>
      <c r="O8"/>
      <c r="P8"/>
    </row>
    <row r="9" spans="2:18" x14ac:dyDescent="0.2">
      <c r="B9" s="53" t="s">
        <v>13</v>
      </c>
      <c r="C9" s="54" t="e">
        <v>#N/A</v>
      </c>
      <c r="D9" s="9">
        <v>18380.759999999998</v>
      </c>
      <c r="E9" s="9">
        <v>5016.8</v>
      </c>
      <c r="F9" s="9">
        <v>3563.6799999999994</v>
      </c>
      <c r="G9" s="9">
        <v>2734.9600000000009</v>
      </c>
      <c r="H9" s="9">
        <v>29952.76999999999</v>
      </c>
      <c r="I9" s="9">
        <v>11599.190000000004</v>
      </c>
      <c r="J9" s="9">
        <v>12039.389999999998</v>
      </c>
      <c r="K9" s="9">
        <v>0</v>
      </c>
      <c r="L9" s="9">
        <v>3276.6799999999994</v>
      </c>
      <c r="M9" s="9">
        <f t="shared" si="0"/>
        <v>86564.229999999981</v>
      </c>
      <c r="N9"/>
      <c r="O9"/>
      <c r="P9"/>
    </row>
    <row r="10" spans="2:18" x14ac:dyDescent="0.2">
      <c r="B10" s="53" t="s">
        <v>14</v>
      </c>
      <c r="C10" s="54" t="e">
        <v>#N/A</v>
      </c>
      <c r="D10" s="9">
        <v>82243.929999999906</v>
      </c>
      <c r="E10" s="9">
        <v>17749.300000000003</v>
      </c>
      <c r="F10" s="9">
        <v>29216.12000000001</v>
      </c>
      <c r="G10" s="9">
        <v>-4810.3199999999979</v>
      </c>
      <c r="H10" s="9">
        <v>89376.029999999926</v>
      </c>
      <c r="I10" s="9">
        <v>28951.910000000007</v>
      </c>
      <c r="J10" s="9">
        <v>61603.39</v>
      </c>
      <c r="K10" s="9">
        <v>0</v>
      </c>
      <c r="L10" s="9">
        <v>90265.629999999845</v>
      </c>
      <c r="M10" s="9">
        <f t="shared" si="0"/>
        <v>394595.9899999997</v>
      </c>
      <c r="N10"/>
      <c r="O10"/>
      <c r="P10"/>
    </row>
    <row r="11" spans="2:18" x14ac:dyDescent="0.2">
      <c r="B11" s="42" t="s">
        <v>15</v>
      </c>
      <c r="C11" s="10" t="s">
        <v>16</v>
      </c>
      <c r="D11" s="9">
        <v>533.54999999999995</v>
      </c>
      <c r="E11" s="9">
        <v>612.11000000000058</v>
      </c>
      <c r="F11" s="9">
        <v>820.33000000000015</v>
      </c>
      <c r="G11" s="9">
        <v>22789.829999999991</v>
      </c>
      <c r="H11" s="9">
        <v>1750.97</v>
      </c>
      <c r="I11" s="9">
        <v>8184.4800000000014</v>
      </c>
      <c r="J11" s="9">
        <v>1411.4000000000003</v>
      </c>
      <c r="K11" s="9">
        <v>27058.83</v>
      </c>
      <c r="L11" s="9">
        <v>39294.43</v>
      </c>
      <c r="M11" s="9">
        <f t="shared" si="0"/>
        <v>102455.93</v>
      </c>
      <c r="N11"/>
      <c r="O11"/>
      <c r="P11"/>
    </row>
    <row r="12" spans="2:18" x14ac:dyDescent="0.2">
      <c r="B12" s="42"/>
      <c r="C12" s="10" t="s">
        <v>17</v>
      </c>
      <c r="D12" s="9">
        <v>0</v>
      </c>
      <c r="E12" s="9">
        <v>0</v>
      </c>
      <c r="F12" s="9">
        <v>142.58000000000001</v>
      </c>
      <c r="G12" s="9">
        <v>0</v>
      </c>
      <c r="H12" s="9">
        <v>249.99</v>
      </c>
      <c r="I12" s="9">
        <v>0</v>
      </c>
      <c r="J12" s="9">
        <v>157.65</v>
      </c>
      <c r="K12" s="9">
        <v>0</v>
      </c>
      <c r="L12" s="9">
        <v>20058.240000000002</v>
      </c>
      <c r="M12" s="9">
        <f t="shared" si="0"/>
        <v>20608.460000000003</v>
      </c>
      <c r="N12"/>
      <c r="O12"/>
      <c r="P12"/>
    </row>
    <row r="13" spans="2:18" x14ac:dyDescent="0.2">
      <c r="B13" s="42"/>
      <c r="C13" s="10" t="s">
        <v>18</v>
      </c>
      <c r="D13" s="9">
        <v>687.81000000000006</v>
      </c>
      <c r="E13" s="9">
        <v>1975.98</v>
      </c>
      <c r="F13" s="9">
        <v>3490.03</v>
      </c>
      <c r="G13" s="9">
        <v>30189.570000000003</v>
      </c>
      <c r="H13" s="9">
        <v>23506.909999999989</v>
      </c>
      <c r="I13" s="9">
        <v>0</v>
      </c>
      <c r="J13" s="9">
        <v>110692.79999999997</v>
      </c>
      <c r="K13" s="9">
        <v>0</v>
      </c>
      <c r="L13" s="9">
        <v>29497.080000000013</v>
      </c>
      <c r="M13" s="9">
        <f t="shared" si="0"/>
        <v>200040.18</v>
      </c>
      <c r="N13"/>
      <c r="O13"/>
      <c r="P13"/>
    </row>
    <row r="14" spans="2:18" x14ac:dyDescent="0.2">
      <c r="B14" s="42"/>
      <c r="C14" s="10" t="s">
        <v>19</v>
      </c>
      <c r="D14" s="9">
        <v>31497.659999999996</v>
      </c>
      <c r="E14" s="9">
        <v>40655.43</v>
      </c>
      <c r="F14" s="9">
        <v>0</v>
      </c>
      <c r="G14" s="9">
        <v>68346.960000000006</v>
      </c>
      <c r="H14" s="9">
        <v>139091.19000000012</v>
      </c>
      <c r="I14" s="9">
        <v>113603.61000000002</v>
      </c>
      <c r="J14" s="9">
        <v>86740.619999999981</v>
      </c>
      <c r="K14" s="9">
        <v>0</v>
      </c>
      <c r="L14" s="9">
        <v>0</v>
      </c>
      <c r="M14" s="9">
        <f t="shared" si="0"/>
        <v>479935.47000000009</v>
      </c>
      <c r="N14"/>
      <c r="O14"/>
      <c r="P14"/>
    </row>
    <row r="15" spans="2:18" x14ac:dyDescent="0.2">
      <c r="B15" s="42"/>
      <c r="C15" s="10" t="s">
        <v>20</v>
      </c>
      <c r="D15" s="9">
        <v>0</v>
      </c>
      <c r="E15" s="9">
        <v>59.08</v>
      </c>
      <c r="F15" s="9">
        <v>13953.53</v>
      </c>
      <c r="G15" s="9">
        <v>-45.5</v>
      </c>
      <c r="H15" s="9">
        <v>5776.57</v>
      </c>
      <c r="I15" s="9">
        <v>1036.51</v>
      </c>
      <c r="J15" s="9">
        <v>0</v>
      </c>
      <c r="K15" s="9">
        <v>0</v>
      </c>
      <c r="L15" s="9">
        <v>0</v>
      </c>
      <c r="M15" s="9">
        <f t="shared" si="0"/>
        <v>20780.189999999999</v>
      </c>
      <c r="N15"/>
      <c r="O15"/>
      <c r="P15"/>
    </row>
    <row r="16" spans="2:18" x14ac:dyDescent="0.2">
      <c r="B16" s="42"/>
      <c r="C16" s="10" t="s">
        <v>21</v>
      </c>
      <c r="D16" s="9">
        <v>0</v>
      </c>
      <c r="E16" s="9">
        <v>0</v>
      </c>
      <c r="F16" s="9">
        <v>2342.37</v>
      </c>
      <c r="G16" s="9">
        <v>0</v>
      </c>
      <c r="H16" s="9">
        <v>29540.140000000003</v>
      </c>
      <c r="I16" s="9">
        <v>2587.86</v>
      </c>
      <c r="J16" s="9">
        <v>0</v>
      </c>
      <c r="K16" s="9">
        <v>0</v>
      </c>
      <c r="L16" s="9">
        <v>27872</v>
      </c>
      <c r="M16" s="9">
        <f t="shared" si="0"/>
        <v>62342.37</v>
      </c>
      <c r="N16"/>
      <c r="O16"/>
      <c r="P16"/>
    </row>
    <row r="17" spans="1:18" x14ac:dyDescent="0.2">
      <c r="B17" s="42"/>
      <c r="C17" s="10" t="s">
        <v>22</v>
      </c>
      <c r="D17" s="9">
        <v>96615.120000000054</v>
      </c>
      <c r="E17" s="9">
        <v>149484.54999999976</v>
      </c>
      <c r="F17" s="9">
        <v>68969.06</v>
      </c>
      <c r="G17" s="9">
        <v>99341.570000000123</v>
      </c>
      <c r="H17" s="9">
        <v>1805.5499999999997</v>
      </c>
      <c r="I17" s="9">
        <v>7114.4299999999994</v>
      </c>
      <c r="J17" s="9">
        <v>59955.930000000037</v>
      </c>
      <c r="K17" s="9">
        <v>0</v>
      </c>
      <c r="L17" s="9">
        <v>33725.029999999984</v>
      </c>
      <c r="M17" s="9">
        <f t="shared" si="0"/>
        <v>517011.23999999993</v>
      </c>
      <c r="N17"/>
      <c r="O17"/>
      <c r="P17"/>
    </row>
    <row r="18" spans="1:18" ht="15" customHeight="1" x14ac:dyDescent="0.2">
      <c r="B18" s="43" t="s">
        <v>23</v>
      </c>
      <c r="C18" s="10" t="s">
        <v>16</v>
      </c>
      <c r="D18" s="9">
        <v>0</v>
      </c>
      <c r="E18" s="9">
        <v>7986.47</v>
      </c>
      <c r="F18" s="9">
        <v>0</v>
      </c>
      <c r="G18" s="9">
        <v>-2009.47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f t="shared" si="0"/>
        <v>5977</v>
      </c>
      <c r="N18"/>
      <c r="O18"/>
      <c r="P18"/>
    </row>
    <row r="19" spans="1:18" x14ac:dyDescent="0.2">
      <c r="B19" s="43"/>
      <c r="C19" s="10" t="s">
        <v>17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f t="shared" si="0"/>
        <v>0</v>
      </c>
      <c r="N19"/>
      <c r="O19"/>
      <c r="P19"/>
    </row>
    <row r="20" spans="1:18" x14ac:dyDescent="0.2">
      <c r="B20" s="43"/>
      <c r="C20" s="10" t="s">
        <v>18</v>
      </c>
      <c r="D20" s="9">
        <v>70449.37</v>
      </c>
      <c r="E20" s="9">
        <v>105373.13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f t="shared" si="0"/>
        <v>175822.5</v>
      </c>
      <c r="N20"/>
      <c r="O20"/>
      <c r="P20"/>
    </row>
    <row r="21" spans="1:18" x14ac:dyDescent="0.2">
      <c r="B21" s="43"/>
      <c r="C21" s="10" t="s">
        <v>19</v>
      </c>
      <c r="D21" s="9">
        <v>268194.27</v>
      </c>
      <c r="E21" s="9">
        <v>373039.35</v>
      </c>
      <c r="F21" s="9">
        <v>0</v>
      </c>
      <c r="G21" s="9">
        <v>-4140.0999999999913</v>
      </c>
      <c r="H21" s="9">
        <v>0</v>
      </c>
      <c r="I21" s="9">
        <v>550605.85</v>
      </c>
      <c r="J21" s="9">
        <v>0</v>
      </c>
      <c r="K21" s="9">
        <v>0</v>
      </c>
      <c r="L21" s="9">
        <v>0</v>
      </c>
      <c r="M21" s="9">
        <f t="shared" si="0"/>
        <v>1187699.3700000001</v>
      </c>
      <c r="N21"/>
      <c r="O21"/>
      <c r="P21"/>
    </row>
    <row r="22" spans="1:18" x14ac:dyDescent="0.2">
      <c r="B22" s="43"/>
      <c r="C22" s="10" t="s">
        <v>20</v>
      </c>
      <c r="D22" s="9">
        <v>121471.11000000002</v>
      </c>
      <c r="E22" s="9">
        <v>0</v>
      </c>
      <c r="F22" s="9">
        <v>381782.38000000006</v>
      </c>
      <c r="G22" s="9">
        <v>413562.18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f t="shared" si="0"/>
        <v>916815.67000000016</v>
      </c>
      <c r="N22"/>
      <c r="O22"/>
      <c r="P22"/>
    </row>
    <row r="23" spans="1:18" x14ac:dyDescent="0.2">
      <c r="B23" s="44"/>
      <c r="C23" s="11" t="s">
        <v>21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f t="shared" si="0"/>
        <v>0</v>
      </c>
      <c r="N23"/>
      <c r="O23"/>
      <c r="P23"/>
    </row>
    <row r="24" spans="1:18" x14ac:dyDescent="0.2">
      <c r="B24" s="45"/>
      <c r="C24" s="12" t="s">
        <v>22</v>
      </c>
      <c r="D24" s="9">
        <v>208716.76000000004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f t="shared" si="0"/>
        <v>208716.76000000004</v>
      </c>
      <c r="N24"/>
      <c r="O24"/>
      <c r="P24"/>
    </row>
    <row r="25" spans="1:18" ht="22.5" customHeight="1" x14ac:dyDescent="0.2">
      <c r="B25" s="46" t="s">
        <v>24</v>
      </c>
      <c r="C25" s="46"/>
      <c r="D25" s="9">
        <v>1046006.8500000002</v>
      </c>
      <c r="E25" s="9">
        <v>897334.75999999966</v>
      </c>
      <c r="F25" s="9">
        <v>652184.19000000018</v>
      </c>
      <c r="G25" s="9">
        <v>865896.79000000039</v>
      </c>
      <c r="H25" s="9">
        <v>537962.78999999992</v>
      </c>
      <c r="I25" s="9">
        <v>864327.33999999985</v>
      </c>
      <c r="J25" s="9">
        <v>411251.62000000011</v>
      </c>
      <c r="K25" s="9">
        <v>27058.83</v>
      </c>
      <c r="L25" s="9">
        <v>1048064.5600000013</v>
      </c>
      <c r="M25" s="9">
        <f t="shared" si="0"/>
        <v>6350087.7300000023</v>
      </c>
      <c r="N25"/>
      <c r="O25"/>
      <c r="P25"/>
    </row>
    <row r="26" spans="1:18" x14ac:dyDescent="0.2">
      <c r="B26" s="53" t="s">
        <v>25</v>
      </c>
      <c r="C26" s="54" t="e">
        <v>#N/A</v>
      </c>
      <c r="D26" s="9">
        <v>228486.01000000007</v>
      </c>
      <c r="E26" s="9">
        <v>191173.69</v>
      </c>
      <c r="F26" s="9">
        <v>141960.91000000003</v>
      </c>
      <c r="G26" s="9">
        <v>150009.00999999995</v>
      </c>
      <c r="H26" s="9">
        <v>93199.37999999999</v>
      </c>
      <c r="I26" s="9">
        <v>172598.11</v>
      </c>
      <c r="J26" s="9">
        <v>81751.750000000015</v>
      </c>
      <c r="K26" s="9">
        <v>5417.33</v>
      </c>
      <c r="L26" s="9">
        <v>211092.82000000012</v>
      </c>
      <c r="M26" s="9">
        <f t="shared" si="0"/>
        <v>1275689.0100000002</v>
      </c>
      <c r="N26"/>
      <c r="O26"/>
      <c r="P26"/>
    </row>
    <row r="27" spans="1:18" x14ac:dyDescent="0.2">
      <c r="B27" s="37" t="s">
        <v>26</v>
      </c>
      <c r="C27" s="38"/>
      <c r="D27" s="13">
        <v>1274492.8600000003</v>
      </c>
      <c r="E27" s="13">
        <v>1088508.4499999997</v>
      </c>
      <c r="F27" s="13">
        <v>794145.10000000021</v>
      </c>
      <c r="G27" s="13">
        <v>1015905.8000000003</v>
      </c>
      <c r="H27" s="13">
        <v>631162.16999999993</v>
      </c>
      <c r="I27" s="13">
        <v>1036925.4499999998</v>
      </c>
      <c r="J27" s="13">
        <v>493003.37000000011</v>
      </c>
      <c r="K27" s="13">
        <v>32476.160000000003</v>
      </c>
      <c r="L27" s="13">
        <v>1259157.3800000015</v>
      </c>
      <c r="M27" s="13">
        <f>M25+M26</f>
        <v>7625776.7400000021</v>
      </c>
      <c r="N27"/>
      <c r="O27" s="14">
        <v>7938660.9200000027</v>
      </c>
      <c r="P27"/>
    </row>
    <row r="28" spans="1:18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15">
        <f>M27+G56</f>
        <v>7938660.9200000018</v>
      </c>
      <c r="P28"/>
    </row>
    <row r="29" spans="1:18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 s="16">
        <f>O27-O28</f>
        <v>0</v>
      </c>
      <c r="P29"/>
    </row>
    <row r="30" spans="1:18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 s="1">
        <v>7938660.9200000018</v>
      </c>
    </row>
    <row r="31" spans="1:18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1">
        <v>7805905</v>
      </c>
      <c r="R31" s="1" t="s">
        <v>27</v>
      </c>
    </row>
    <row r="32" spans="1:18" customFormat="1" x14ac:dyDescent="0.2"/>
    <row r="33" spans="2:18" ht="16" x14ac:dyDescent="0.2">
      <c r="B33" s="3" t="s">
        <v>28</v>
      </c>
      <c r="C33" s="4"/>
      <c r="D33" s="4"/>
    </row>
    <row r="34" spans="2:18" x14ac:dyDescent="0.2">
      <c r="D34" s="5"/>
      <c r="E34" s="5"/>
      <c r="F34" s="5"/>
      <c r="G34" s="5"/>
      <c r="H34" s="5"/>
      <c r="I34" s="5"/>
      <c r="J34" s="5"/>
      <c r="K34" s="5"/>
      <c r="L34" s="5"/>
    </row>
    <row r="35" spans="2:18" ht="19" x14ac:dyDescent="0.2">
      <c r="B35" s="6">
        <v>2020</v>
      </c>
      <c r="C35" s="7"/>
      <c r="D35" s="8" t="s">
        <v>29</v>
      </c>
      <c r="E35" s="8" t="s">
        <v>30</v>
      </c>
      <c r="F35" s="8" t="s">
        <v>31</v>
      </c>
      <c r="G35" s="8" t="s">
        <v>10</v>
      </c>
      <c r="H35"/>
      <c r="I35"/>
      <c r="J35"/>
      <c r="K35"/>
      <c r="L35"/>
      <c r="M35"/>
      <c r="N35"/>
      <c r="O35"/>
      <c r="P35"/>
    </row>
    <row r="36" spans="2:18" x14ac:dyDescent="0.2">
      <c r="B36" s="55" t="s">
        <v>11</v>
      </c>
      <c r="C36" s="56"/>
      <c r="D36" s="9">
        <v>31594.619999999995</v>
      </c>
      <c r="E36" s="9">
        <v>25455.280000000006</v>
      </c>
      <c r="F36" s="9">
        <v>11596.109999999993</v>
      </c>
      <c r="G36" s="9">
        <f>SUM(D36:F36)</f>
        <v>68646.009999999995</v>
      </c>
      <c r="H36"/>
      <c r="I36"/>
      <c r="J36"/>
      <c r="K36"/>
      <c r="L36"/>
      <c r="M36"/>
      <c r="N36"/>
      <c r="O36"/>
      <c r="P36"/>
      <c r="R36" s="5"/>
    </row>
    <row r="37" spans="2:18" x14ac:dyDescent="0.2">
      <c r="B37" s="53" t="s">
        <v>12</v>
      </c>
      <c r="C37" s="54"/>
      <c r="D37" s="9">
        <v>1287.3100000000009</v>
      </c>
      <c r="E37" s="9">
        <v>1579.2099999999998</v>
      </c>
      <c r="F37" s="9">
        <v>1575.2700000000013</v>
      </c>
      <c r="G37" s="9">
        <f t="shared" ref="G37:G55" si="1">SUM(D37:F37)</f>
        <v>4441.7900000000018</v>
      </c>
      <c r="H37"/>
      <c r="I37"/>
      <c r="J37"/>
      <c r="K37"/>
      <c r="L37"/>
      <c r="M37"/>
      <c r="N37"/>
      <c r="O37"/>
      <c r="P37"/>
    </row>
    <row r="38" spans="2:18" x14ac:dyDescent="0.2">
      <c r="B38" s="53" t="s">
        <v>13</v>
      </c>
      <c r="C38" s="54" t="e">
        <v>#N/A</v>
      </c>
      <c r="D38" s="9">
        <v>6228.8799999999992</v>
      </c>
      <c r="E38" s="9">
        <v>1364.4399999999996</v>
      </c>
      <c r="F38" s="9">
        <v>5124.7700000000023</v>
      </c>
      <c r="G38" s="9">
        <f t="shared" si="1"/>
        <v>12718.09</v>
      </c>
      <c r="H38"/>
      <c r="I38"/>
      <c r="J38"/>
      <c r="K38"/>
      <c r="L38"/>
      <c r="M38"/>
      <c r="N38"/>
      <c r="O38"/>
      <c r="P38"/>
    </row>
    <row r="39" spans="2:18" x14ac:dyDescent="0.2">
      <c r="B39" s="53" t="s">
        <v>14</v>
      </c>
      <c r="C39" s="54" t="e">
        <v>#N/A</v>
      </c>
      <c r="D39" s="9">
        <v>35900.78</v>
      </c>
      <c r="E39" s="9">
        <v>14692.45999999999</v>
      </c>
      <c r="F39" s="9">
        <v>9403.9099999999962</v>
      </c>
      <c r="G39" s="9">
        <f t="shared" si="1"/>
        <v>59997.149999999987</v>
      </c>
      <c r="H39"/>
      <c r="I39"/>
      <c r="J39"/>
      <c r="K39"/>
      <c r="L39"/>
      <c r="M39"/>
      <c r="N39"/>
      <c r="O39"/>
      <c r="P39"/>
    </row>
    <row r="40" spans="2:18" x14ac:dyDescent="0.2">
      <c r="B40" s="42" t="s">
        <v>15</v>
      </c>
      <c r="C40" s="10" t="s">
        <v>16</v>
      </c>
      <c r="D40" s="9">
        <v>0</v>
      </c>
      <c r="E40" s="9">
        <v>107.37</v>
      </c>
      <c r="F40" s="9">
        <v>0</v>
      </c>
      <c r="G40" s="9">
        <f t="shared" si="1"/>
        <v>107.37</v>
      </c>
      <c r="H40"/>
      <c r="I40"/>
      <c r="J40"/>
      <c r="K40"/>
      <c r="L40"/>
      <c r="M40"/>
      <c r="N40"/>
      <c r="O40"/>
      <c r="P40"/>
    </row>
    <row r="41" spans="2:18" x14ac:dyDescent="0.2">
      <c r="B41" s="42"/>
      <c r="C41" s="10" t="s">
        <v>17</v>
      </c>
      <c r="D41" s="9">
        <v>2622.23</v>
      </c>
      <c r="E41" s="9">
        <v>0</v>
      </c>
      <c r="F41" s="9">
        <v>0</v>
      </c>
      <c r="G41" s="9">
        <f t="shared" si="1"/>
        <v>2622.23</v>
      </c>
      <c r="H41"/>
      <c r="I41"/>
      <c r="J41"/>
      <c r="K41"/>
      <c r="L41"/>
      <c r="M41"/>
      <c r="N41"/>
      <c r="O41"/>
      <c r="P41"/>
    </row>
    <row r="42" spans="2:18" x14ac:dyDescent="0.2">
      <c r="B42" s="42"/>
      <c r="C42" s="10" t="s">
        <v>18</v>
      </c>
      <c r="D42" s="9">
        <v>20946.450000000004</v>
      </c>
      <c r="E42" s="9">
        <v>0</v>
      </c>
      <c r="F42" s="9">
        <v>0</v>
      </c>
      <c r="G42" s="9">
        <f t="shared" si="1"/>
        <v>20946.450000000004</v>
      </c>
      <c r="H42"/>
      <c r="I42"/>
      <c r="J42"/>
      <c r="K42"/>
      <c r="L42"/>
      <c r="M42"/>
      <c r="N42"/>
      <c r="O42"/>
      <c r="P42"/>
    </row>
    <row r="43" spans="2:18" x14ac:dyDescent="0.2">
      <c r="B43" s="42"/>
      <c r="C43" s="10" t="s">
        <v>19</v>
      </c>
      <c r="D43" s="9">
        <v>1259.93</v>
      </c>
      <c r="E43" s="9">
        <v>0</v>
      </c>
      <c r="F43" s="9">
        <v>58462.840000000026</v>
      </c>
      <c r="G43" s="9">
        <f t="shared" si="1"/>
        <v>59722.770000000026</v>
      </c>
      <c r="H43"/>
      <c r="I43"/>
      <c r="J43"/>
      <c r="K43"/>
      <c r="L43"/>
      <c r="M43"/>
      <c r="N43"/>
      <c r="O43"/>
      <c r="P43"/>
    </row>
    <row r="44" spans="2:18" x14ac:dyDescent="0.2">
      <c r="B44" s="42"/>
      <c r="C44" s="10" t="s">
        <v>20</v>
      </c>
      <c r="D44" s="9">
        <v>0</v>
      </c>
      <c r="E44" s="9">
        <v>0</v>
      </c>
      <c r="F44" s="9">
        <v>0</v>
      </c>
      <c r="G44" s="9">
        <f t="shared" si="1"/>
        <v>0</v>
      </c>
      <c r="H44"/>
      <c r="I44"/>
      <c r="J44"/>
      <c r="K44"/>
      <c r="L44"/>
      <c r="M44"/>
      <c r="N44"/>
      <c r="O44"/>
      <c r="P44"/>
    </row>
    <row r="45" spans="2:18" x14ac:dyDescent="0.2">
      <c r="B45" s="42"/>
      <c r="C45" s="10" t="s">
        <v>21</v>
      </c>
      <c r="D45" s="9">
        <v>10707.89</v>
      </c>
      <c r="E45" s="9">
        <v>17494.899999999998</v>
      </c>
      <c r="F45" s="9">
        <v>0</v>
      </c>
      <c r="G45" s="9">
        <f t="shared" si="1"/>
        <v>28202.789999999997</v>
      </c>
      <c r="H45"/>
      <c r="I45"/>
      <c r="J45"/>
      <c r="K45"/>
      <c r="L45"/>
      <c r="M45"/>
      <c r="N45"/>
      <c r="O45"/>
      <c r="P45"/>
    </row>
    <row r="46" spans="2:18" x14ac:dyDescent="0.2">
      <c r="B46" s="42"/>
      <c r="C46" s="10" t="s">
        <v>22</v>
      </c>
      <c r="D46" s="9">
        <v>0</v>
      </c>
      <c r="E46" s="9">
        <v>0</v>
      </c>
      <c r="F46" s="9">
        <v>333.34</v>
      </c>
      <c r="G46" s="9">
        <f t="shared" si="1"/>
        <v>333.34</v>
      </c>
      <c r="H46"/>
      <c r="I46"/>
      <c r="J46"/>
      <c r="K46"/>
      <c r="L46"/>
      <c r="M46"/>
      <c r="N46"/>
      <c r="O46"/>
      <c r="P46"/>
    </row>
    <row r="47" spans="2:18" ht="15" customHeight="1" x14ac:dyDescent="0.2">
      <c r="B47" s="43" t="s">
        <v>23</v>
      </c>
      <c r="C47" s="10" t="s">
        <v>16</v>
      </c>
      <c r="D47" s="9">
        <v>0</v>
      </c>
      <c r="E47" s="9">
        <v>0</v>
      </c>
      <c r="F47" s="9">
        <v>0</v>
      </c>
      <c r="G47" s="9">
        <f t="shared" si="1"/>
        <v>0</v>
      </c>
      <c r="H47"/>
      <c r="I47"/>
      <c r="J47"/>
      <c r="K47"/>
      <c r="L47"/>
      <c r="M47"/>
      <c r="N47"/>
      <c r="O47"/>
      <c r="P47"/>
    </row>
    <row r="48" spans="2:18" x14ac:dyDescent="0.2">
      <c r="B48" s="43"/>
      <c r="C48" s="10" t="s">
        <v>17</v>
      </c>
      <c r="D48" s="9">
        <v>0</v>
      </c>
      <c r="E48" s="9">
        <v>0</v>
      </c>
      <c r="F48" s="9">
        <v>0</v>
      </c>
      <c r="G48" s="9">
        <f t="shared" si="1"/>
        <v>0</v>
      </c>
      <c r="H48"/>
      <c r="I48"/>
      <c r="J48"/>
      <c r="K48"/>
      <c r="L48"/>
      <c r="M48"/>
      <c r="N48"/>
      <c r="O48"/>
      <c r="P48"/>
    </row>
    <row r="49" spans="2:18" x14ac:dyDescent="0.2">
      <c r="B49" s="43"/>
      <c r="C49" s="10" t="s">
        <v>18</v>
      </c>
      <c r="D49" s="9">
        <v>0</v>
      </c>
      <c r="E49" s="9">
        <v>0</v>
      </c>
      <c r="F49" s="9">
        <v>0</v>
      </c>
      <c r="G49" s="9">
        <f t="shared" si="1"/>
        <v>0</v>
      </c>
      <c r="H49"/>
      <c r="I49"/>
      <c r="J49"/>
      <c r="K49"/>
      <c r="L49"/>
      <c r="M49"/>
      <c r="N49"/>
      <c r="O49"/>
      <c r="P49"/>
    </row>
    <row r="50" spans="2:18" x14ac:dyDescent="0.2">
      <c r="B50" s="43"/>
      <c r="C50" s="10" t="s">
        <v>19</v>
      </c>
      <c r="D50" s="9">
        <v>0</v>
      </c>
      <c r="E50" s="9">
        <v>0</v>
      </c>
      <c r="F50" s="9">
        <v>0</v>
      </c>
      <c r="G50" s="9">
        <f t="shared" si="1"/>
        <v>0</v>
      </c>
      <c r="H50"/>
      <c r="I50"/>
      <c r="J50"/>
      <c r="K50"/>
      <c r="L50"/>
      <c r="M50"/>
      <c r="N50"/>
      <c r="O50"/>
      <c r="P50"/>
    </row>
    <row r="51" spans="2:18" x14ac:dyDescent="0.2">
      <c r="B51" s="43"/>
      <c r="C51" s="10" t="s">
        <v>20</v>
      </c>
      <c r="D51" s="9">
        <v>0</v>
      </c>
      <c r="E51" s="9">
        <v>0</v>
      </c>
      <c r="F51" s="9">
        <v>0</v>
      </c>
      <c r="G51" s="9">
        <f t="shared" si="1"/>
        <v>0</v>
      </c>
      <c r="H51"/>
      <c r="I51"/>
      <c r="J51"/>
      <c r="K51"/>
      <c r="L51"/>
      <c r="M51"/>
      <c r="N51"/>
      <c r="O51"/>
      <c r="P51"/>
    </row>
    <row r="52" spans="2:18" x14ac:dyDescent="0.2">
      <c r="B52" s="44"/>
      <c r="C52" s="11" t="s">
        <v>21</v>
      </c>
      <c r="D52" s="9">
        <v>0</v>
      </c>
      <c r="E52" s="9">
        <v>0</v>
      </c>
      <c r="F52" s="9">
        <v>0</v>
      </c>
      <c r="G52" s="9">
        <f t="shared" si="1"/>
        <v>0</v>
      </c>
      <c r="H52"/>
      <c r="I52"/>
      <c r="J52"/>
      <c r="K52"/>
      <c r="L52"/>
      <c r="M52"/>
      <c r="N52"/>
      <c r="O52"/>
      <c r="P52"/>
    </row>
    <row r="53" spans="2:18" x14ac:dyDescent="0.2">
      <c r="B53" s="45"/>
      <c r="C53" s="12" t="s">
        <v>22</v>
      </c>
      <c r="D53" s="9">
        <v>0</v>
      </c>
      <c r="E53" s="9">
        <v>0</v>
      </c>
      <c r="F53" s="9">
        <v>0</v>
      </c>
      <c r="G53" s="9">
        <f t="shared" si="1"/>
        <v>0</v>
      </c>
      <c r="H53"/>
      <c r="I53"/>
      <c r="J53"/>
      <c r="K53"/>
      <c r="L53"/>
      <c r="M53"/>
      <c r="N53"/>
      <c r="O53"/>
      <c r="P53"/>
    </row>
    <row r="54" spans="2:18" ht="22.5" customHeight="1" x14ac:dyDescent="0.2">
      <c r="B54" s="46" t="s">
        <v>24</v>
      </c>
      <c r="C54" s="46"/>
      <c r="D54" s="9">
        <v>110548.08999999998</v>
      </c>
      <c r="E54" s="9">
        <v>60693.659999999989</v>
      </c>
      <c r="F54" s="9">
        <v>86496.24000000002</v>
      </c>
      <c r="G54" s="9">
        <f>SUM(G36:G53)</f>
        <v>257737.99000000002</v>
      </c>
      <c r="H54"/>
      <c r="I54"/>
      <c r="J54"/>
      <c r="K54"/>
      <c r="L54"/>
      <c r="M54"/>
      <c r="N54"/>
      <c r="O54"/>
      <c r="P54"/>
    </row>
    <row r="55" spans="2:18" x14ac:dyDescent="0.2">
      <c r="B55" s="53" t="s">
        <v>25</v>
      </c>
      <c r="C55" s="54" t="e">
        <v>#N/A</v>
      </c>
      <c r="D55" s="9">
        <v>23917.950000000004</v>
      </c>
      <c r="E55" s="9">
        <v>14357.98000000001</v>
      </c>
      <c r="F55" s="9">
        <v>16870.25999999998</v>
      </c>
      <c r="G55" s="9">
        <f t="shared" si="1"/>
        <v>55146.189999999995</v>
      </c>
      <c r="H55"/>
      <c r="I55"/>
      <c r="J55"/>
      <c r="K55"/>
      <c r="L55"/>
      <c r="M55"/>
      <c r="N55"/>
      <c r="O55"/>
      <c r="P55"/>
    </row>
    <row r="56" spans="2:18" x14ac:dyDescent="0.2">
      <c r="B56" s="37" t="s">
        <v>26</v>
      </c>
      <c r="C56" s="38"/>
      <c r="D56" s="13">
        <f t="shared" ref="D56:F56" si="2">D54+D55</f>
        <v>134466.03999999998</v>
      </c>
      <c r="E56" s="13">
        <f t="shared" si="2"/>
        <v>75051.64</v>
      </c>
      <c r="F56" s="13">
        <f t="shared" si="2"/>
        <v>103366.5</v>
      </c>
      <c r="G56" s="13">
        <f>G54+G55</f>
        <v>312884.18</v>
      </c>
      <c r="H56"/>
      <c r="I56"/>
      <c r="J56"/>
      <c r="K56"/>
      <c r="L56"/>
      <c r="M56"/>
      <c r="N56"/>
      <c r="O56"/>
      <c r="P56"/>
    </row>
    <row r="57" spans="2:18" customFormat="1" x14ac:dyDescent="0.2"/>
    <row r="58" spans="2:18" x14ac:dyDescent="0.2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ht="16" x14ac:dyDescent="0.2">
      <c r="B59" s="3" t="s">
        <v>32</v>
      </c>
      <c r="C59" s="17"/>
      <c r="D59" s="17"/>
      <c r="Q59" s="1">
        <v>132755.92000000179</v>
      </c>
      <c r="R59" s="1" t="s">
        <v>33</v>
      </c>
    </row>
    <row r="60" spans="2:18" x14ac:dyDescent="0.2">
      <c r="D60" s="5"/>
      <c r="K60"/>
      <c r="L60"/>
    </row>
    <row r="61" spans="2:18" ht="30" x14ac:dyDescent="0.2">
      <c r="B61" s="39">
        <v>2020</v>
      </c>
      <c r="C61" s="40"/>
      <c r="D61" s="8" t="s">
        <v>34</v>
      </c>
      <c r="E61" s="8" t="s">
        <v>35</v>
      </c>
      <c r="F61" s="8" t="s">
        <v>36</v>
      </c>
      <c r="G61" s="8" t="s">
        <v>37</v>
      </c>
      <c r="H61" s="8" t="s">
        <v>38</v>
      </c>
      <c r="I61" s="8" t="s">
        <v>39</v>
      </c>
      <c r="J61" s="8" t="s">
        <v>10</v>
      </c>
      <c r="K61"/>
      <c r="L61"/>
      <c r="P61" s="5"/>
    </row>
    <row r="62" spans="2:18" x14ac:dyDescent="0.2">
      <c r="B62" s="41" t="s">
        <v>11</v>
      </c>
      <c r="C62" s="41"/>
      <c r="D62" s="9">
        <v>1247323.309999998</v>
      </c>
      <c r="E62" s="9">
        <v>375665.64999999898</v>
      </c>
      <c r="F62" s="9">
        <v>91479.880000000019</v>
      </c>
      <c r="G62" s="9">
        <v>136977.67999999982</v>
      </c>
      <c r="H62" s="9">
        <v>31704.380000000026</v>
      </c>
      <c r="I62" s="18">
        <v>5611.6000000000013</v>
      </c>
      <c r="J62" s="9">
        <f>SUM(D62:I62)</f>
        <v>1888762.499999997</v>
      </c>
      <c r="K62"/>
      <c r="L62"/>
    </row>
    <row r="63" spans="2:18" x14ac:dyDescent="0.2">
      <c r="B63" s="42" t="s">
        <v>12</v>
      </c>
      <c r="C63" s="42"/>
      <c r="D63" s="9">
        <v>57120.109999999986</v>
      </c>
      <c r="E63" s="9">
        <v>8305.7099999999882</v>
      </c>
      <c r="F63" s="9">
        <v>40241.1</v>
      </c>
      <c r="G63" s="9">
        <v>45959.680000000022</v>
      </c>
      <c r="H63" s="9">
        <v>324.64999999999986</v>
      </c>
      <c r="I63" s="18">
        <v>1.1000000000000003</v>
      </c>
      <c r="J63" s="9">
        <f t="shared" ref="J63:J69" si="3">SUM(D63:I63)</f>
        <v>151952.35</v>
      </c>
      <c r="K63"/>
      <c r="L63"/>
    </row>
    <row r="64" spans="2:18" x14ac:dyDescent="0.2">
      <c r="B64" s="41" t="s">
        <v>13</v>
      </c>
      <c r="C64" s="41"/>
      <c r="D64" s="9">
        <v>52360.479999999996</v>
      </c>
      <c r="E64" s="9">
        <v>3271.309999999999</v>
      </c>
      <c r="F64" s="9">
        <v>15843.650000000003</v>
      </c>
      <c r="G64" s="9">
        <v>26274.03000000001</v>
      </c>
      <c r="H64" s="9">
        <v>1479.3000000000004</v>
      </c>
      <c r="I64" s="18">
        <v>53.589999999999996</v>
      </c>
      <c r="J64" s="9">
        <f t="shared" si="3"/>
        <v>99282.360000000015</v>
      </c>
      <c r="K64"/>
      <c r="L64"/>
    </row>
    <row r="65" spans="2:13" x14ac:dyDescent="0.2">
      <c r="B65" s="42" t="s">
        <v>14</v>
      </c>
      <c r="C65" s="42"/>
      <c r="D65" s="9">
        <v>261432.78000000006</v>
      </c>
      <c r="E65" s="9">
        <v>48063.88999999997</v>
      </c>
      <c r="F65" s="9">
        <v>42423.119999999974</v>
      </c>
      <c r="G65" s="9">
        <v>65550.640000000101</v>
      </c>
      <c r="H65" s="9">
        <v>36463.609999999986</v>
      </c>
      <c r="I65" s="18">
        <v>659.3499999999998</v>
      </c>
      <c r="J65" s="9">
        <f t="shared" si="3"/>
        <v>454593.39000000013</v>
      </c>
      <c r="K65"/>
      <c r="L65"/>
    </row>
    <row r="66" spans="2:13" x14ac:dyDescent="0.2">
      <c r="B66" s="42" t="s">
        <v>15</v>
      </c>
      <c r="C66" s="42"/>
      <c r="D66" s="9">
        <v>939257.06999999983</v>
      </c>
      <c r="E66" s="9">
        <v>156354.30000000002</v>
      </c>
      <c r="F66" s="9">
        <v>146118.53</v>
      </c>
      <c r="G66" s="9">
        <v>250597.09000000003</v>
      </c>
      <c r="H66" s="9">
        <v>25876.82</v>
      </c>
      <c r="I66" s="18"/>
      <c r="J66" s="9">
        <f t="shared" si="3"/>
        <v>1518203.81</v>
      </c>
      <c r="K66"/>
      <c r="L66"/>
    </row>
    <row r="67" spans="2:13" x14ac:dyDescent="0.2">
      <c r="B67" s="42" t="s">
        <v>23</v>
      </c>
      <c r="C67" s="42"/>
      <c r="D67" s="9">
        <v>2399561.2999999993</v>
      </c>
      <c r="E67" s="9">
        <v>101624.91</v>
      </c>
      <c r="F67" s="9">
        <v>-6154.9099999999962</v>
      </c>
      <c r="G67" s="9"/>
      <c r="H67" s="9"/>
      <c r="I67" s="18"/>
      <c r="J67" s="9">
        <f t="shared" si="3"/>
        <v>2495031.2999999993</v>
      </c>
      <c r="K67"/>
      <c r="L67"/>
    </row>
    <row r="68" spans="2:13" x14ac:dyDescent="0.2">
      <c r="B68" s="46" t="s">
        <v>24</v>
      </c>
      <c r="C68" s="46"/>
      <c r="D68" s="9">
        <v>4957055.049999997</v>
      </c>
      <c r="E68" s="9">
        <v>693285.76999999897</v>
      </c>
      <c r="F68" s="9">
        <v>329951.37</v>
      </c>
      <c r="G68" s="9">
        <v>525359.11999999988</v>
      </c>
      <c r="H68" s="9">
        <v>95848.760000000009</v>
      </c>
      <c r="I68" s="9">
        <v>6325.6400000000012</v>
      </c>
      <c r="J68" s="9">
        <f>SUM(J62:J67)</f>
        <v>6607825.7099999972</v>
      </c>
      <c r="K68"/>
      <c r="L68"/>
    </row>
    <row r="69" spans="2:13" x14ac:dyDescent="0.2">
      <c r="B69" s="53" t="s">
        <v>25</v>
      </c>
      <c r="C69" s="54" t="e">
        <v>#N/A</v>
      </c>
      <c r="D69" s="9">
        <v>1059965.1400000004</v>
      </c>
      <c r="E69" s="9">
        <v>103992.86999999997</v>
      </c>
      <c r="F69" s="9">
        <v>32995.129999999997</v>
      </c>
      <c r="G69" s="9">
        <v>109272.45</v>
      </c>
      <c r="H69" s="9">
        <v>23373.230000000007</v>
      </c>
      <c r="I69" s="18">
        <f>1235.23+1</f>
        <v>1236.23</v>
      </c>
      <c r="J69" s="9">
        <f t="shared" si="3"/>
        <v>1330835.05</v>
      </c>
      <c r="K69"/>
      <c r="L69"/>
    </row>
    <row r="70" spans="2:13" x14ac:dyDescent="0.2">
      <c r="B70" s="37" t="s">
        <v>26</v>
      </c>
      <c r="C70" s="38"/>
      <c r="D70" s="13">
        <v>6017020.1899999976</v>
      </c>
      <c r="E70" s="13">
        <v>797278.63999999897</v>
      </c>
      <c r="F70" s="13">
        <v>362946.5</v>
      </c>
      <c r="G70" s="13">
        <v>634631.56999999983</v>
      </c>
      <c r="H70" s="13">
        <v>119221.99000000002</v>
      </c>
      <c r="I70" s="13">
        <f>I68+I69</f>
        <v>7561.8700000000008</v>
      </c>
      <c r="J70" s="13">
        <f>J68+J69</f>
        <v>7938660.759999997</v>
      </c>
      <c r="K70"/>
      <c r="L70" s="19">
        <f>O27</f>
        <v>7938660.9200000027</v>
      </c>
      <c r="M70" s="20">
        <f>D70/L70</f>
        <v>0.75793893335854878</v>
      </c>
    </row>
    <row r="71" spans="2:13" x14ac:dyDescent="0.2">
      <c r="L71" s="5">
        <f>J70-L70</f>
        <v>-0.16000000573694706</v>
      </c>
    </row>
    <row r="73" spans="2:13" x14ac:dyDescent="0.2">
      <c r="K73" s="5"/>
    </row>
    <row r="74" spans="2:13" x14ac:dyDescent="0.2">
      <c r="J74" s="5"/>
    </row>
  </sheetData>
  <mergeCells count="28">
    <mergeCell ref="B18:B24"/>
    <mergeCell ref="B7:C7"/>
    <mergeCell ref="B8:C8"/>
    <mergeCell ref="B9:C9"/>
    <mergeCell ref="B10:C10"/>
    <mergeCell ref="B11:B17"/>
    <mergeCell ref="B56:C56"/>
    <mergeCell ref="B25:C25"/>
    <mergeCell ref="B26:C26"/>
    <mergeCell ref="B27:C27"/>
    <mergeCell ref="B36:C36"/>
    <mergeCell ref="B37:C37"/>
    <mergeCell ref="B38:C38"/>
    <mergeCell ref="B39:C39"/>
    <mergeCell ref="B40:B46"/>
    <mergeCell ref="B47:B53"/>
    <mergeCell ref="B54:C54"/>
    <mergeCell ref="B55:C55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66:C66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B2EE-C904-44C4-B343-3F59C1EFFEC2}">
  <dimension ref="B3:P75"/>
  <sheetViews>
    <sheetView showGridLines="0" workbookViewId="0">
      <selection activeCell="F19" sqref="F19"/>
    </sheetView>
  </sheetViews>
  <sheetFormatPr baseColWidth="10" defaultColWidth="8.83203125" defaultRowHeight="15" x14ac:dyDescent="0.2"/>
  <cols>
    <col min="2" max="2" width="14.33203125" customWidth="1"/>
    <col min="3" max="3" width="22.83203125" customWidth="1"/>
    <col min="4" max="4" width="13.6640625" customWidth="1"/>
    <col min="5" max="5" width="12" customWidth="1"/>
    <col min="6" max="6" width="10.6640625" customWidth="1"/>
    <col min="7" max="7" width="13.1640625" customWidth="1"/>
    <col min="8" max="8" width="16.6640625" bestFit="1" customWidth="1"/>
    <col min="9" max="9" width="11.83203125" customWidth="1"/>
    <col min="10" max="10" width="11.1640625" bestFit="1" customWidth="1"/>
    <col min="11" max="11" width="10.33203125" customWidth="1"/>
    <col min="12" max="12" width="9.83203125" customWidth="1"/>
    <col min="14" max="14" width="12.5" bestFit="1" customWidth="1"/>
    <col min="15" max="15" width="13.5" customWidth="1"/>
    <col min="16" max="16" width="11.83203125" customWidth="1"/>
  </cols>
  <sheetData>
    <row r="3" spans="2:16" ht="16" x14ac:dyDescent="0.2">
      <c r="B3" s="3" t="s">
        <v>40</v>
      </c>
    </row>
    <row r="5" spans="2:16" ht="32" customHeight="1" x14ac:dyDescent="0.2">
      <c r="B5" s="59">
        <v>2021</v>
      </c>
      <c r="C5" s="59"/>
      <c r="D5" s="21" t="s">
        <v>3</v>
      </c>
      <c r="E5" s="21" t="s">
        <v>30</v>
      </c>
      <c r="F5" s="8" t="s">
        <v>41</v>
      </c>
      <c r="G5" s="8" t="s">
        <v>8</v>
      </c>
      <c r="H5" s="8" t="s">
        <v>1</v>
      </c>
      <c r="I5" s="8" t="s">
        <v>5</v>
      </c>
      <c r="J5" s="8" t="s">
        <v>2</v>
      </c>
      <c r="K5" s="8" t="s">
        <v>6</v>
      </c>
      <c r="L5" s="8" t="s">
        <v>7</v>
      </c>
      <c r="M5" s="8" t="s">
        <v>29</v>
      </c>
      <c r="N5" s="8" t="s">
        <v>31</v>
      </c>
      <c r="O5" s="8" t="s">
        <v>42</v>
      </c>
      <c r="P5" s="8" t="s">
        <v>10</v>
      </c>
    </row>
    <row r="6" spans="2:16" x14ac:dyDescent="0.2">
      <c r="B6" s="60" t="s">
        <v>11</v>
      </c>
      <c r="C6" s="60"/>
      <c r="D6" s="22">
        <v>238157.32713096426</v>
      </c>
      <c r="E6" s="22">
        <v>41386.10034014369</v>
      </c>
      <c r="F6" s="22">
        <v>334043.93525624357</v>
      </c>
      <c r="G6" s="22">
        <v>437229.66665999999</v>
      </c>
      <c r="H6" s="22">
        <v>150739.73947941329</v>
      </c>
      <c r="I6" s="22">
        <v>200247.48076974432</v>
      </c>
      <c r="J6" s="22">
        <v>141663.25466257139</v>
      </c>
      <c r="K6" s="22">
        <v>236022.43391177448</v>
      </c>
      <c r="L6" s="22">
        <v>213170.21921938343</v>
      </c>
      <c r="M6" s="22">
        <v>56768.811064919028</v>
      </c>
      <c r="N6" s="22">
        <v>19623.478940274355</v>
      </c>
      <c r="O6" s="22">
        <v>816222.48134058015</v>
      </c>
      <c r="P6" s="22">
        <v>2885274.9287760118</v>
      </c>
    </row>
    <row r="7" spans="2:16" x14ac:dyDescent="0.2">
      <c r="B7" s="42" t="s">
        <v>43</v>
      </c>
      <c r="C7" s="42"/>
      <c r="D7" s="22">
        <v>0</v>
      </c>
      <c r="E7" s="22">
        <v>29027.332417162928</v>
      </c>
      <c r="F7" s="22">
        <v>36284.324999999997</v>
      </c>
      <c r="G7" s="22">
        <v>7755.0760000000009</v>
      </c>
      <c r="H7" s="22">
        <v>9561.3612499999999</v>
      </c>
      <c r="I7" s="22">
        <v>3600</v>
      </c>
      <c r="J7" s="22">
        <v>13230.856648648649</v>
      </c>
      <c r="K7" s="22">
        <v>21141.724702801763</v>
      </c>
      <c r="L7" s="22">
        <v>10132.692755513181</v>
      </c>
      <c r="M7" s="22">
        <v>0</v>
      </c>
      <c r="N7" s="22">
        <v>0</v>
      </c>
      <c r="O7" s="22">
        <v>17576.494999999999</v>
      </c>
      <c r="P7" s="22">
        <v>148309.86377412654</v>
      </c>
    </row>
    <row r="8" spans="2:16" x14ac:dyDescent="0.2">
      <c r="B8" s="53" t="s">
        <v>44</v>
      </c>
      <c r="C8" s="54"/>
      <c r="D8" s="22">
        <v>7845.3350341967598</v>
      </c>
      <c r="E8" s="22">
        <v>0</v>
      </c>
      <c r="F8" s="22">
        <v>8063.8413450000007</v>
      </c>
      <c r="G8" s="22">
        <v>77315.920000000013</v>
      </c>
      <c r="H8" s="22">
        <v>2020.86</v>
      </c>
      <c r="I8" s="22">
        <v>0</v>
      </c>
      <c r="J8" s="22">
        <v>4118.4880630000007</v>
      </c>
      <c r="K8" s="22">
        <v>15075.19968138693</v>
      </c>
      <c r="L8" s="22">
        <v>2679.841984540768</v>
      </c>
      <c r="M8" s="22">
        <v>4392.5376543384718</v>
      </c>
      <c r="N8" s="22">
        <v>0</v>
      </c>
      <c r="O8" s="22">
        <v>82223.445708000014</v>
      </c>
      <c r="P8" s="22">
        <v>203735.46947046294</v>
      </c>
    </row>
    <row r="9" spans="2:16" x14ac:dyDescent="0.2">
      <c r="B9" s="53" t="s">
        <v>45</v>
      </c>
      <c r="C9" s="54"/>
      <c r="D9" s="22">
        <v>4480.1806999999999</v>
      </c>
      <c r="E9" s="22">
        <v>1186.4406779661017</v>
      </c>
      <c r="F9" s="22">
        <v>47896.445601812709</v>
      </c>
      <c r="G9" s="22">
        <v>60255</v>
      </c>
      <c r="H9" s="22">
        <v>0</v>
      </c>
      <c r="I9" s="22">
        <v>6900</v>
      </c>
      <c r="J9" s="22">
        <v>0</v>
      </c>
      <c r="K9" s="22">
        <v>0</v>
      </c>
      <c r="L9" s="22">
        <v>158192.01907870083</v>
      </c>
      <c r="M9" s="22">
        <v>6000</v>
      </c>
      <c r="N9" s="22">
        <v>75386</v>
      </c>
      <c r="O9" s="22">
        <v>2000</v>
      </c>
      <c r="P9" s="22">
        <v>362296.08605847962</v>
      </c>
    </row>
    <row r="10" spans="2:16" x14ac:dyDescent="0.2">
      <c r="B10" s="53" t="s">
        <v>46</v>
      </c>
      <c r="C10" s="54"/>
      <c r="D10" s="22">
        <v>29532.629918790783</v>
      </c>
      <c r="E10" s="22">
        <v>15625.388459810605</v>
      </c>
      <c r="F10" s="22">
        <v>59877.304814902731</v>
      </c>
      <c r="G10" s="22">
        <v>52193.040241502014</v>
      </c>
      <c r="H10" s="22">
        <v>48415.18582060132</v>
      </c>
      <c r="I10" s="22">
        <v>95799.207337647676</v>
      </c>
      <c r="J10" s="22">
        <v>39752.015995228794</v>
      </c>
      <c r="K10" s="22">
        <v>70982.382598974596</v>
      </c>
      <c r="L10" s="22">
        <v>122440.57072474688</v>
      </c>
      <c r="M10" s="22">
        <v>10135.989714789601</v>
      </c>
      <c r="N10" s="22">
        <v>13194.127137249354</v>
      </c>
      <c r="O10" s="22">
        <v>71292.302734918194</v>
      </c>
      <c r="P10" s="22">
        <v>629240.14549916249</v>
      </c>
    </row>
    <row r="11" spans="2:16" x14ac:dyDescent="0.2">
      <c r="B11" s="42" t="s">
        <v>15</v>
      </c>
      <c r="C11" s="10" t="s">
        <v>16</v>
      </c>
      <c r="D11" s="22">
        <v>5975.713161754451</v>
      </c>
      <c r="E11" s="22">
        <v>3781.0379276601598</v>
      </c>
      <c r="F11" s="22">
        <v>19371.35284791065</v>
      </c>
      <c r="G11" s="22">
        <v>752.93000000000006</v>
      </c>
      <c r="H11" s="22">
        <v>9593.6369462191506</v>
      </c>
      <c r="I11" s="22">
        <v>21888.549823885449</v>
      </c>
      <c r="J11" s="22">
        <v>5757.2788014040507</v>
      </c>
      <c r="K11" s="22">
        <v>26592.041857089902</v>
      </c>
      <c r="L11" s="22">
        <v>52696.976965190006</v>
      </c>
      <c r="M11" s="22">
        <v>5437.8453858077501</v>
      </c>
      <c r="N11" s="22">
        <v>3533.2139989640004</v>
      </c>
      <c r="O11" s="22">
        <v>0</v>
      </c>
      <c r="P11" s="22">
        <v>155380.57771588556</v>
      </c>
    </row>
    <row r="12" spans="2:16" x14ac:dyDescent="0.2">
      <c r="B12" s="42"/>
      <c r="C12" s="10" t="s">
        <v>17</v>
      </c>
      <c r="D12" s="22">
        <v>11951.426323508902</v>
      </c>
      <c r="E12" s="22">
        <v>7562.0758553203195</v>
      </c>
      <c r="F12" s="22">
        <v>38742.7056958213</v>
      </c>
      <c r="G12" s="22">
        <v>1505.8600000000001</v>
      </c>
      <c r="H12" s="22">
        <v>19187.273892438301</v>
      </c>
      <c r="I12" s="22">
        <v>43777.099647770898</v>
      </c>
      <c r="J12" s="22">
        <v>11514.557602808101</v>
      </c>
      <c r="K12" s="22">
        <v>53184.083714179804</v>
      </c>
      <c r="L12" s="22">
        <v>105393.95393038001</v>
      </c>
      <c r="M12" s="22">
        <v>10875.6907716155</v>
      </c>
      <c r="N12" s="22">
        <v>7066.4279979280009</v>
      </c>
      <c r="O12" s="22"/>
      <c r="P12" s="22">
        <v>310761.15543177113</v>
      </c>
    </row>
    <row r="13" spans="2:16" x14ac:dyDescent="0.2">
      <c r="B13" s="42"/>
      <c r="C13" s="10" t="s">
        <v>18</v>
      </c>
      <c r="D13" s="22">
        <v>23902.852647017804</v>
      </c>
      <c r="E13" s="22">
        <v>15124.151710640639</v>
      </c>
      <c r="F13" s="22">
        <v>77485.411391642599</v>
      </c>
      <c r="G13" s="22">
        <v>3011.7200000000003</v>
      </c>
      <c r="H13" s="22">
        <v>38374.547784876602</v>
      </c>
      <c r="I13" s="22">
        <v>87554.199295541795</v>
      </c>
      <c r="J13" s="22">
        <v>23029.115205616203</v>
      </c>
      <c r="K13" s="22">
        <v>106368.16742835961</v>
      </c>
      <c r="L13" s="22">
        <v>210787.90786076002</v>
      </c>
      <c r="M13" s="22">
        <v>21751.381543231</v>
      </c>
      <c r="N13" s="22">
        <v>14132.855995856002</v>
      </c>
      <c r="O13" s="22"/>
      <c r="P13" s="22">
        <v>621522.31086354225</v>
      </c>
    </row>
    <row r="14" spans="2:16" x14ac:dyDescent="0.2">
      <c r="B14" s="42"/>
      <c r="C14" s="10" t="s">
        <v>19</v>
      </c>
      <c r="D14" s="22">
        <v>59757.131617544503</v>
      </c>
      <c r="E14" s="22">
        <v>37810.379276601598</v>
      </c>
      <c r="F14" s="22">
        <v>193713.52847910649</v>
      </c>
      <c r="G14" s="22">
        <v>7529.3</v>
      </c>
      <c r="H14" s="22">
        <v>95936.369462191506</v>
      </c>
      <c r="I14" s="22">
        <v>218885.49823885449</v>
      </c>
      <c r="J14" s="22">
        <v>57572.788014040503</v>
      </c>
      <c r="K14" s="22">
        <v>265920.418570899</v>
      </c>
      <c r="L14" s="22">
        <v>526969.76965190005</v>
      </c>
      <c r="M14" s="22">
        <v>54378.453858077497</v>
      </c>
      <c r="N14" s="22">
        <v>35332.139989640003</v>
      </c>
      <c r="O14" s="22"/>
      <c r="P14" s="22">
        <v>1553805.7771588557</v>
      </c>
    </row>
    <row r="15" spans="2:16" x14ac:dyDescent="0.2">
      <c r="B15" s="42"/>
      <c r="C15" s="10" t="s">
        <v>20</v>
      </c>
      <c r="D15" s="22">
        <v>5975.713161754451</v>
      </c>
      <c r="E15" s="22">
        <v>3781.0379276601598</v>
      </c>
      <c r="F15" s="22">
        <v>19371.35284791065</v>
      </c>
      <c r="G15" s="22">
        <v>752.93000000000006</v>
      </c>
      <c r="H15" s="22">
        <v>9593.6369462191506</v>
      </c>
      <c r="I15" s="22">
        <v>21888.549823885449</v>
      </c>
      <c r="J15" s="22">
        <v>5757.2788014040507</v>
      </c>
      <c r="K15" s="22">
        <v>26592.041857089902</v>
      </c>
      <c r="L15" s="22">
        <v>52696.976965190006</v>
      </c>
      <c r="M15" s="22">
        <v>5437.8453858077501</v>
      </c>
      <c r="N15" s="22">
        <v>3533.2139989640004</v>
      </c>
      <c r="O15" s="22"/>
      <c r="P15" s="22">
        <v>155380.57771588556</v>
      </c>
    </row>
    <row r="16" spans="2:16" x14ac:dyDescent="0.2">
      <c r="B16" s="42"/>
      <c r="C16" s="10" t="s">
        <v>22</v>
      </c>
      <c r="D16" s="22">
        <v>11951.426323508902</v>
      </c>
      <c r="E16" s="22">
        <v>7562.0758553203195</v>
      </c>
      <c r="F16" s="22">
        <v>38742.7056958213</v>
      </c>
      <c r="G16" s="22">
        <v>1505.8600000000001</v>
      </c>
      <c r="H16" s="22">
        <v>19187.273892438301</v>
      </c>
      <c r="I16" s="22">
        <v>43777.099647770898</v>
      </c>
      <c r="J16" s="22">
        <v>11514.557602808101</v>
      </c>
      <c r="K16" s="22">
        <v>53184.083714179804</v>
      </c>
      <c r="L16" s="22">
        <v>105393.95393038001</v>
      </c>
      <c r="M16" s="22">
        <v>10875.6907716155</v>
      </c>
      <c r="N16" s="22">
        <v>7066.4279979280009</v>
      </c>
      <c r="O16" s="22"/>
      <c r="P16" s="22">
        <v>310761.15543177113</v>
      </c>
    </row>
    <row r="17" spans="2:16" x14ac:dyDescent="0.2">
      <c r="B17" s="43" t="s">
        <v>23</v>
      </c>
      <c r="C17" s="10" t="s">
        <v>16</v>
      </c>
      <c r="D17" s="22">
        <v>8351.7017288597999</v>
      </c>
      <c r="E17" s="22"/>
      <c r="F17" s="22">
        <v>9595.4800000000014</v>
      </c>
      <c r="G17" s="22">
        <v>29088.657782142051</v>
      </c>
      <c r="H17" s="22">
        <v>15851.004389819049</v>
      </c>
      <c r="I17" s="22">
        <v>0</v>
      </c>
      <c r="J17" s="22">
        <v>13105.842300685601</v>
      </c>
      <c r="K17" s="22"/>
      <c r="L17" s="22">
        <v>0</v>
      </c>
      <c r="M17" s="22"/>
      <c r="N17" s="22"/>
      <c r="O17" s="22">
        <v>0</v>
      </c>
      <c r="P17" s="22">
        <v>75992.686201506498</v>
      </c>
    </row>
    <row r="18" spans="2:16" x14ac:dyDescent="0.2">
      <c r="B18" s="43"/>
      <c r="C18" s="10" t="s">
        <v>17</v>
      </c>
      <c r="D18" s="22">
        <v>16703.4034577196</v>
      </c>
      <c r="E18" s="22"/>
      <c r="F18" s="22">
        <v>19190.960000000003</v>
      </c>
      <c r="G18" s="22">
        <v>58177.315564284101</v>
      </c>
      <c r="H18" s="22">
        <v>31702.008779638098</v>
      </c>
      <c r="I18" s="22"/>
      <c r="J18" s="22">
        <v>26211.684601371202</v>
      </c>
      <c r="K18" s="22"/>
      <c r="L18" s="22"/>
      <c r="M18" s="22"/>
      <c r="N18" s="22"/>
      <c r="O18" s="22"/>
      <c r="P18" s="22">
        <v>151985.372403013</v>
      </c>
    </row>
    <row r="19" spans="2:16" x14ac:dyDescent="0.2">
      <c r="B19" s="43"/>
      <c r="C19" s="10" t="s">
        <v>18</v>
      </c>
      <c r="D19" s="22">
        <v>33406.8069154392</v>
      </c>
      <c r="E19" s="22"/>
      <c r="F19" s="22">
        <v>38381.920000000006</v>
      </c>
      <c r="G19" s="22">
        <v>116354.6311285682</v>
      </c>
      <c r="H19" s="22">
        <v>63404.017559276195</v>
      </c>
      <c r="I19" s="22"/>
      <c r="J19" s="22">
        <v>52423.369202742404</v>
      </c>
      <c r="K19" s="22"/>
      <c r="L19" s="22"/>
      <c r="M19" s="22"/>
      <c r="N19" s="22"/>
      <c r="O19" s="22"/>
      <c r="P19" s="22">
        <v>303970.74480602599</v>
      </c>
    </row>
    <row r="20" spans="2:16" x14ac:dyDescent="0.2">
      <c r="B20" s="43"/>
      <c r="C20" s="10" t="s">
        <v>19</v>
      </c>
      <c r="D20" s="22">
        <v>83517.017288597999</v>
      </c>
      <c r="E20" s="22"/>
      <c r="F20" s="22">
        <v>95954.8</v>
      </c>
      <c r="G20" s="22">
        <v>290886.57782142051</v>
      </c>
      <c r="H20" s="22">
        <v>158510.04389819049</v>
      </c>
      <c r="I20" s="22"/>
      <c r="J20" s="22">
        <v>131058.423006856</v>
      </c>
      <c r="K20" s="22"/>
      <c r="L20" s="22"/>
      <c r="M20" s="22"/>
      <c r="N20" s="22"/>
      <c r="O20" s="22"/>
      <c r="P20" s="22">
        <v>759926.86201506492</v>
      </c>
    </row>
    <row r="21" spans="2:16" x14ac:dyDescent="0.2">
      <c r="B21" s="43"/>
      <c r="C21" s="10" t="s">
        <v>20</v>
      </c>
      <c r="D21" s="22">
        <v>8351.7017288597999</v>
      </c>
      <c r="E21" s="22"/>
      <c r="F21" s="22">
        <v>9595.4800000000014</v>
      </c>
      <c r="G21" s="22">
        <v>29088.657782142051</v>
      </c>
      <c r="H21" s="22">
        <v>15851.004389819049</v>
      </c>
      <c r="I21" s="22"/>
      <c r="J21" s="22">
        <v>13105.842300685601</v>
      </c>
      <c r="K21" s="22"/>
      <c r="L21" s="22"/>
      <c r="M21" s="22"/>
      <c r="N21" s="22"/>
      <c r="O21" s="22"/>
      <c r="P21" s="22">
        <v>75992.686201506498</v>
      </c>
    </row>
    <row r="22" spans="2:16" x14ac:dyDescent="0.2">
      <c r="B22" s="45"/>
      <c r="C22" s="12" t="s">
        <v>22</v>
      </c>
      <c r="D22" s="22">
        <v>16703.4034577196</v>
      </c>
      <c r="E22" s="22"/>
      <c r="F22" s="22">
        <v>19190.960000000003</v>
      </c>
      <c r="G22" s="22">
        <v>58177.315564284101</v>
      </c>
      <c r="H22" s="22">
        <v>31702.008779638098</v>
      </c>
      <c r="I22" s="22"/>
      <c r="J22" s="22">
        <v>26211.684601371202</v>
      </c>
      <c r="K22" s="22"/>
      <c r="L22" s="22"/>
      <c r="M22" s="22"/>
      <c r="N22" s="22"/>
      <c r="O22" s="22"/>
      <c r="P22" s="22">
        <v>151985.372403013</v>
      </c>
    </row>
    <row r="23" spans="2:16" ht="14.5" customHeight="1" x14ac:dyDescent="0.2">
      <c r="B23" s="57" t="s">
        <v>24</v>
      </c>
      <c r="C23" s="57"/>
      <c r="D23" s="23">
        <v>566563.77059623681</v>
      </c>
      <c r="E23" s="23">
        <v>162846.02044828652</v>
      </c>
      <c r="F23" s="23">
        <v>1065502.508976172</v>
      </c>
      <c r="G23" s="23">
        <v>1231580.4585443432</v>
      </c>
      <c r="H23" s="23">
        <v>719629.97327077843</v>
      </c>
      <c r="I23" s="23">
        <v>744317.68458510097</v>
      </c>
      <c r="J23" s="23">
        <v>576027.03741124179</v>
      </c>
      <c r="K23" s="23">
        <v>875062.57803673565</v>
      </c>
      <c r="L23" s="23">
        <v>1560554.8830666852</v>
      </c>
      <c r="M23" s="23">
        <v>186054.24615020209</v>
      </c>
      <c r="N23" s="23">
        <v>178867.88605680372</v>
      </c>
      <c r="O23" s="23">
        <v>989314.72478349833</v>
      </c>
      <c r="P23" s="23">
        <v>8856321.7719260845</v>
      </c>
    </row>
    <row r="24" spans="2:16" x14ac:dyDescent="0.2">
      <c r="B24" s="58" t="s">
        <v>47</v>
      </c>
      <c r="C24" s="58"/>
      <c r="D24" s="9">
        <v>134021.71624295117</v>
      </c>
      <c r="E24" s="22">
        <v>39083.044907588774</v>
      </c>
      <c r="F24" s="22">
        <v>229850.96375334662</v>
      </c>
      <c r="G24" s="22">
        <v>295579.31005064223</v>
      </c>
      <c r="H24" s="22">
        <v>169562.10530460632</v>
      </c>
      <c r="I24" s="22">
        <v>131257.30753545134</v>
      </c>
      <c r="J24" s="22">
        <v>135755.5008783018</v>
      </c>
      <c r="K24" s="22">
        <v>178951.49434219857</v>
      </c>
      <c r="L24" s="22">
        <v>374533.17193600518</v>
      </c>
      <c r="M24" s="22">
        <v>40501.656864126082</v>
      </c>
      <c r="N24" s="22">
        <v>42928.292653632881</v>
      </c>
      <c r="O24" s="22">
        <v>216138.3087042789</v>
      </c>
      <c r="P24" s="22">
        <v>1988162.8731731297</v>
      </c>
    </row>
    <row r="25" spans="2:16" x14ac:dyDescent="0.2">
      <c r="B25" s="37" t="s">
        <v>10</v>
      </c>
      <c r="C25" s="38"/>
      <c r="D25" s="13">
        <v>700585.48683918803</v>
      </c>
      <c r="E25" s="13">
        <v>201929.0653558753</v>
      </c>
      <c r="F25" s="13">
        <v>1295353.4727295185</v>
      </c>
      <c r="G25" s="13">
        <v>1527159.7685949854</v>
      </c>
      <c r="H25" s="13">
        <v>889192.0785753848</v>
      </c>
      <c r="I25" s="13">
        <v>875574.99212055234</v>
      </c>
      <c r="J25" s="13">
        <v>711782.53828954359</v>
      </c>
      <c r="K25" s="13">
        <v>1054014.0723789341</v>
      </c>
      <c r="L25" s="13">
        <v>1935088.0550026903</v>
      </c>
      <c r="M25" s="13">
        <v>226555.90301432816</v>
      </c>
      <c r="N25" s="13">
        <v>221796.17871043659</v>
      </c>
      <c r="O25" s="13">
        <v>1205453.0334877772</v>
      </c>
      <c r="P25" s="13">
        <v>10844484.645099215</v>
      </c>
    </row>
    <row r="26" spans="2:16" x14ac:dyDescent="0.2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6"/>
    </row>
    <row r="27" spans="2:16" x14ac:dyDescent="0.2"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2:16" ht="16" x14ac:dyDescent="0.2">
      <c r="B28" s="3" t="s">
        <v>48</v>
      </c>
      <c r="D28" s="16"/>
      <c r="E28" s="16"/>
      <c r="F28" s="16"/>
      <c r="G28" s="16"/>
      <c r="H28" s="16"/>
      <c r="I28" s="16"/>
      <c r="J28" s="16"/>
      <c r="K28" s="16"/>
      <c r="L28" s="16"/>
      <c r="O28" s="16"/>
      <c r="P28" s="16"/>
    </row>
    <row r="30" spans="2:16" ht="30.5" customHeight="1" x14ac:dyDescent="0.2">
      <c r="B30" s="59">
        <v>2022</v>
      </c>
      <c r="C30" s="59"/>
      <c r="D30" s="21" t="s">
        <v>3</v>
      </c>
      <c r="E30" s="21" t="s">
        <v>30</v>
      </c>
      <c r="F30" s="8" t="s">
        <v>41</v>
      </c>
      <c r="G30" s="8" t="s">
        <v>8</v>
      </c>
      <c r="H30" s="8" t="s">
        <v>1</v>
      </c>
      <c r="I30" s="8" t="s">
        <v>5</v>
      </c>
      <c r="J30" s="8" t="s">
        <v>2</v>
      </c>
      <c r="K30" s="8" t="s">
        <v>6</v>
      </c>
      <c r="L30" s="8" t="s">
        <v>7</v>
      </c>
      <c r="M30" s="8" t="s">
        <v>29</v>
      </c>
      <c r="N30" s="8" t="s">
        <v>31</v>
      </c>
      <c r="O30" s="8" t="s">
        <v>42</v>
      </c>
      <c r="P30" s="8" t="s">
        <v>10</v>
      </c>
    </row>
    <row r="31" spans="2:16" x14ac:dyDescent="0.2">
      <c r="B31" s="60" t="s">
        <v>11</v>
      </c>
      <c r="C31" s="60"/>
      <c r="D31" s="22">
        <v>308337.20674515842</v>
      </c>
      <c r="E31" s="22"/>
      <c r="F31" s="22">
        <v>260395.01985742265</v>
      </c>
      <c r="G31" s="22">
        <v>425886.58205500001</v>
      </c>
      <c r="H31" s="22">
        <v>141170.42330028454</v>
      </c>
      <c r="I31" s="22">
        <v>116972.36565496342</v>
      </c>
      <c r="J31" s="22">
        <v>160094.92105614726</v>
      </c>
      <c r="K31" s="22">
        <v>310515.14789260359</v>
      </c>
      <c r="L31" s="22">
        <v>351286.6815200675</v>
      </c>
      <c r="M31" s="22"/>
      <c r="N31" s="22"/>
      <c r="O31" s="22">
        <v>929303.45471067657</v>
      </c>
      <c r="P31" s="22">
        <v>3003961.8027923238</v>
      </c>
    </row>
    <row r="32" spans="2:16" x14ac:dyDescent="0.2">
      <c r="B32" s="42" t="s">
        <v>43</v>
      </c>
      <c r="C32" s="42"/>
      <c r="D32" s="22">
        <v>0</v>
      </c>
      <c r="E32" s="22"/>
      <c r="F32" s="22">
        <v>64378.23396124319</v>
      </c>
      <c r="G32" s="22">
        <v>7987.7282800000003</v>
      </c>
      <c r="H32" s="22">
        <v>16550.04</v>
      </c>
      <c r="I32" s="22">
        <v>0</v>
      </c>
      <c r="J32" s="22">
        <v>0</v>
      </c>
      <c r="K32" s="22">
        <v>0</v>
      </c>
      <c r="L32" s="22">
        <v>10436.673538178575</v>
      </c>
      <c r="M32" s="22"/>
      <c r="N32" s="22"/>
      <c r="O32" s="22">
        <v>11135.25</v>
      </c>
      <c r="P32" s="22">
        <v>110487.92577942177</v>
      </c>
    </row>
    <row r="33" spans="2:16" x14ac:dyDescent="0.2">
      <c r="B33" s="53" t="s">
        <v>44</v>
      </c>
      <c r="C33" s="54"/>
      <c r="D33" s="22">
        <v>8627.8052532382389</v>
      </c>
      <c r="E33" s="22"/>
      <c r="F33" s="22">
        <v>11013.83776192</v>
      </c>
      <c r="G33" s="22">
        <v>65458.590900000003</v>
      </c>
      <c r="H33" s="22">
        <v>22277.839100000001</v>
      </c>
      <c r="I33" s="22">
        <v>0</v>
      </c>
      <c r="J33" s="22">
        <v>10993.151889999999</v>
      </c>
      <c r="K33" s="22">
        <v>27635.669377374266</v>
      </c>
      <c r="L33" s="22">
        <v>2557.7596373926012</v>
      </c>
      <c r="M33" s="22"/>
      <c r="N33" s="22"/>
      <c r="O33" s="22">
        <v>59959.896336999998</v>
      </c>
      <c r="P33" s="22">
        <v>208524.55025692511</v>
      </c>
    </row>
    <row r="34" spans="2:16" x14ac:dyDescent="0.2">
      <c r="B34" s="53" t="s">
        <v>45</v>
      </c>
      <c r="C34" s="54"/>
      <c r="D34" s="22">
        <v>6788.79</v>
      </c>
      <c r="E34" s="22"/>
      <c r="F34" s="22">
        <v>0</v>
      </c>
      <c r="G34" s="22">
        <v>9017.65</v>
      </c>
      <c r="H34" s="22">
        <v>0</v>
      </c>
      <c r="I34" s="22">
        <v>218.18181818181819</v>
      </c>
      <c r="J34" s="22">
        <v>1803.5299999999997</v>
      </c>
      <c r="K34" s="22">
        <v>20347.492712583891</v>
      </c>
      <c r="L34" s="22">
        <v>0</v>
      </c>
      <c r="M34" s="22"/>
      <c r="N34" s="22"/>
      <c r="O34" s="22">
        <v>5918.9786999999997</v>
      </c>
      <c r="P34" s="22">
        <v>44094.623230765712</v>
      </c>
    </row>
    <row r="35" spans="2:16" x14ac:dyDescent="0.2">
      <c r="B35" s="53" t="s">
        <v>46</v>
      </c>
      <c r="C35" s="54"/>
      <c r="D35" s="22">
        <v>28996.631951484673</v>
      </c>
      <c r="E35" s="22"/>
      <c r="F35" s="22">
        <v>39609.785150605741</v>
      </c>
      <c r="G35" s="22">
        <v>53995.327404851843</v>
      </c>
      <c r="H35" s="22">
        <v>39309.681657326917</v>
      </c>
      <c r="I35" s="22">
        <v>46911.977117529954</v>
      </c>
      <c r="J35" s="22">
        <v>20261.099669243795</v>
      </c>
      <c r="K35" s="22">
        <v>74562.507611442037</v>
      </c>
      <c r="L35" s="22">
        <v>128476.4501448794</v>
      </c>
      <c r="M35" s="22"/>
      <c r="N35" s="22"/>
      <c r="O35" s="22">
        <v>57982.776934740257</v>
      </c>
      <c r="P35" s="22">
        <v>490106.23764210462</v>
      </c>
    </row>
    <row r="36" spans="2:16" x14ac:dyDescent="0.2">
      <c r="B36" s="42" t="s">
        <v>15</v>
      </c>
      <c r="C36" s="10" t="s">
        <v>16</v>
      </c>
      <c r="D36" s="22">
        <v>3140.9271429528553</v>
      </c>
      <c r="E36" s="22"/>
      <c r="F36" s="22">
        <v>17969.332617784901</v>
      </c>
      <c r="G36" s="22">
        <v>612.13930000000005</v>
      </c>
      <c r="H36" s="22">
        <v>9164.2625778202</v>
      </c>
      <c r="I36" s="22">
        <v>5229.0909090909008</v>
      </c>
      <c r="J36" s="22">
        <v>8805.1546170509009</v>
      </c>
      <c r="K36" s="22">
        <v>26204.000370756752</v>
      </c>
      <c r="L36" s="22">
        <v>48639.607848633103</v>
      </c>
      <c r="M36" s="22"/>
      <c r="N36" s="22"/>
      <c r="O36" s="22">
        <v>0</v>
      </c>
      <c r="P36" s="22">
        <v>119764.51538408961</v>
      </c>
    </row>
    <row r="37" spans="2:16" x14ac:dyDescent="0.2">
      <c r="B37" s="42"/>
      <c r="C37" s="10" t="s">
        <v>17</v>
      </c>
      <c r="D37" s="22">
        <v>6281.8542859057106</v>
      </c>
      <c r="E37" s="22"/>
      <c r="F37" s="22">
        <v>35938.665235569802</v>
      </c>
      <c r="G37" s="22">
        <v>1224.2786000000001</v>
      </c>
      <c r="H37" s="22">
        <v>18328.5251556404</v>
      </c>
      <c r="I37" s="22">
        <v>10458.181818181802</v>
      </c>
      <c r="J37" s="22">
        <v>17610.309234101802</v>
      </c>
      <c r="K37" s="22">
        <v>52408.000741513504</v>
      </c>
      <c r="L37" s="22">
        <v>97279.215697266205</v>
      </c>
      <c r="M37" s="22"/>
      <c r="N37" s="22"/>
      <c r="O37" s="22"/>
      <c r="P37" s="22">
        <v>239529.03076817922</v>
      </c>
    </row>
    <row r="38" spans="2:16" x14ac:dyDescent="0.2">
      <c r="B38" s="42"/>
      <c r="C38" s="10" t="s">
        <v>18</v>
      </c>
      <c r="D38" s="22">
        <v>12563.708571811421</v>
      </c>
      <c r="E38" s="22"/>
      <c r="F38" s="22">
        <v>71877.330471139605</v>
      </c>
      <c r="G38" s="22">
        <v>2448.5572000000002</v>
      </c>
      <c r="H38" s="22">
        <v>36657.0503112808</v>
      </c>
      <c r="I38" s="22">
        <v>20916.363636363603</v>
      </c>
      <c r="J38" s="22">
        <v>35220.618468203604</v>
      </c>
      <c r="K38" s="22">
        <v>104816.00148302701</v>
      </c>
      <c r="L38" s="22">
        <v>194558.43139453241</v>
      </c>
      <c r="M38" s="22"/>
      <c r="N38" s="22"/>
      <c r="O38" s="22"/>
      <c r="P38" s="22">
        <v>479058.06153635844</v>
      </c>
    </row>
    <row r="39" spans="2:16" x14ac:dyDescent="0.2">
      <c r="B39" s="42"/>
      <c r="C39" s="10" t="s">
        <v>19</v>
      </c>
      <c r="D39" s="22">
        <v>31409.271429528551</v>
      </c>
      <c r="E39" s="22"/>
      <c r="F39" s="22">
        <v>179693.326177849</v>
      </c>
      <c r="G39" s="22">
        <v>6121.393</v>
      </c>
      <c r="H39" s="22">
        <v>91642.625778201997</v>
      </c>
      <c r="I39" s="22">
        <v>52290.909090909001</v>
      </c>
      <c r="J39" s="22">
        <v>88051.546170508998</v>
      </c>
      <c r="K39" s="22">
        <v>262040.00370756749</v>
      </c>
      <c r="L39" s="22">
        <v>486396.07848633098</v>
      </c>
      <c r="M39" s="22"/>
      <c r="N39" s="22"/>
      <c r="O39" s="22"/>
      <c r="P39" s="22">
        <v>1197645.153840896</v>
      </c>
    </row>
    <row r="40" spans="2:16" x14ac:dyDescent="0.2">
      <c r="B40" s="42"/>
      <c r="C40" s="10" t="s">
        <v>20</v>
      </c>
      <c r="D40" s="22">
        <v>3140.9271429528553</v>
      </c>
      <c r="E40" s="22"/>
      <c r="F40" s="22">
        <v>17969.332617784901</v>
      </c>
      <c r="G40" s="22">
        <v>612.13930000000005</v>
      </c>
      <c r="H40" s="22">
        <v>9164.2625778202</v>
      </c>
      <c r="I40" s="22">
        <v>5229.0909090909008</v>
      </c>
      <c r="J40" s="22">
        <v>8805.1546170509009</v>
      </c>
      <c r="K40" s="22">
        <v>26204.000370756752</v>
      </c>
      <c r="L40" s="22">
        <v>48639.607848633103</v>
      </c>
      <c r="M40" s="22"/>
      <c r="N40" s="22"/>
      <c r="O40" s="22"/>
      <c r="P40" s="22">
        <v>119764.51538408961</v>
      </c>
    </row>
    <row r="41" spans="2:16" x14ac:dyDescent="0.2">
      <c r="B41" s="42"/>
      <c r="C41" s="10" t="s">
        <v>22</v>
      </c>
      <c r="D41" s="22">
        <v>6281.8542859057106</v>
      </c>
      <c r="E41" s="22"/>
      <c r="F41" s="22">
        <v>35938.665235569802</v>
      </c>
      <c r="G41" s="22">
        <v>1224.2786000000001</v>
      </c>
      <c r="H41" s="22">
        <v>18328.5251556404</v>
      </c>
      <c r="I41" s="22">
        <v>10458.181818181802</v>
      </c>
      <c r="J41" s="22">
        <v>17610.309234101802</v>
      </c>
      <c r="K41" s="22">
        <v>52408.000741513504</v>
      </c>
      <c r="L41" s="22">
        <v>97279.215697266205</v>
      </c>
      <c r="M41" s="22"/>
      <c r="N41" s="22"/>
      <c r="O41" s="22"/>
      <c r="P41" s="22">
        <v>239529.03076817922</v>
      </c>
    </row>
    <row r="42" spans="2:16" ht="14.5" customHeight="1" x14ac:dyDescent="0.2">
      <c r="B42" s="43" t="s">
        <v>23</v>
      </c>
      <c r="C42" s="10" t="s">
        <v>16</v>
      </c>
      <c r="D42" s="22">
        <v>23257.325386332403</v>
      </c>
      <c r="E42" s="22"/>
      <c r="F42" s="22">
        <v>3880.5296566300003</v>
      </c>
      <c r="G42" s="22">
        <v>32734.550000000003</v>
      </c>
      <c r="H42" s="22">
        <v>12954.001</v>
      </c>
      <c r="I42" s="22">
        <v>0</v>
      </c>
      <c r="J42" s="22">
        <v>16057.591822398703</v>
      </c>
      <c r="K42" s="22">
        <v>25428.07936271865</v>
      </c>
      <c r="L42" s="22">
        <v>0</v>
      </c>
      <c r="M42" s="22"/>
      <c r="N42" s="22"/>
      <c r="O42" s="22">
        <v>0</v>
      </c>
      <c r="P42" s="22">
        <v>114312.07722807975</v>
      </c>
    </row>
    <row r="43" spans="2:16" ht="14.5" customHeight="1" x14ac:dyDescent="0.2">
      <c r="B43" s="43"/>
      <c r="C43" s="10" t="s">
        <v>17</v>
      </c>
      <c r="D43" s="22">
        <v>46514.650772664805</v>
      </c>
      <c r="E43" s="22"/>
      <c r="F43" s="22">
        <v>7761.0593132600006</v>
      </c>
      <c r="G43" s="22">
        <v>65469.100000000006</v>
      </c>
      <c r="H43" s="22">
        <v>25908.002</v>
      </c>
      <c r="I43" s="22">
        <v>0</v>
      </c>
      <c r="J43" s="22">
        <v>32115.183644797406</v>
      </c>
      <c r="K43" s="22">
        <v>50856.158725437301</v>
      </c>
      <c r="L43" s="22"/>
      <c r="M43" s="22"/>
      <c r="N43" s="22"/>
      <c r="O43" s="22"/>
      <c r="P43" s="22">
        <v>228624.15445615951</v>
      </c>
    </row>
    <row r="44" spans="2:16" x14ac:dyDescent="0.2">
      <c r="B44" s="43"/>
      <c r="C44" s="10" t="s">
        <v>18</v>
      </c>
      <c r="D44" s="22">
        <v>93029.30154532961</v>
      </c>
      <c r="E44" s="22"/>
      <c r="F44" s="22">
        <v>15522.118626520001</v>
      </c>
      <c r="G44" s="22">
        <v>130938.20000000001</v>
      </c>
      <c r="H44" s="22">
        <v>51816.004000000001</v>
      </c>
      <c r="I44" s="22">
        <v>0</v>
      </c>
      <c r="J44" s="22">
        <v>64230.367289594811</v>
      </c>
      <c r="K44" s="22">
        <v>101712.3174508746</v>
      </c>
      <c r="L44" s="22"/>
      <c r="M44" s="22"/>
      <c r="N44" s="22"/>
      <c r="O44" s="22"/>
      <c r="P44" s="22">
        <v>457248.30891231901</v>
      </c>
    </row>
    <row r="45" spans="2:16" x14ac:dyDescent="0.2">
      <c r="B45" s="43"/>
      <c r="C45" s="10" t="s">
        <v>19</v>
      </c>
      <c r="D45" s="22">
        <v>232573.253863324</v>
      </c>
      <c r="E45" s="22"/>
      <c r="F45" s="22">
        <v>38805.2965663</v>
      </c>
      <c r="G45" s="22">
        <v>327345.5</v>
      </c>
      <c r="H45" s="22">
        <v>129540.01</v>
      </c>
      <c r="I45" s="22">
        <v>0</v>
      </c>
      <c r="J45" s="22">
        <v>160575.91822398701</v>
      </c>
      <c r="K45" s="22">
        <v>254280.7936271865</v>
      </c>
      <c r="L45" s="22"/>
      <c r="M45" s="22"/>
      <c r="N45" s="22"/>
      <c r="O45" s="22"/>
      <c r="P45" s="22">
        <v>1143120.7722807976</v>
      </c>
    </row>
    <row r="46" spans="2:16" x14ac:dyDescent="0.2">
      <c r="B46" s="43"/>
      <c r="C46" s="10" t="s">
        <v>20</v>
      </c>
      <c r="D46" s="22">
        <v>23257.325386332403</v>
      </c>
      <c r="E46" s="22"/>
      <c r="F46" s="22">
        <v>3880.5296566300003</v>
      </c>
      <c r="G46" s="22">
        <v>32734.550000000003</v>
      </c>
      <c r="H46" s="22">
        <v>12954.001</v>
      </c>
      <c r="I46" s="22">
        <v>0</v>
      </c>
      <c r="J46" s="22">
        <v>16057.591822398703</v>
      </c>
      <c r="K46" s="22">
        <v>25428.07936271865</v>
      </c>
      <c r="L46" s="22">
        <v>0</v>
      </c>
      <c r="M46" s="22"/>
      <c r="N46" s="22"/>
      <c r="O46" s="22">
        <v>0</v>
      </c>
      <c r="P46" s="22">
        <v>114312.07722807975</v>
      </c>
    </row>
    <row r="47" spans="2:16" x14ac:dyDescent="0.2">
      <c r="B47" s="45"/>
      <c r="C47" s="12" t="s">
        <v>22</v>
      </c>
      <c r="D47" s="22">
        <v>46514.650772664805</v>
      </c>
      <c r="E47" s="22"/>
      <c r="F47" s="22">
        <v>7761.0593132600006</v>
      </c>
      <c r="G47" s="22">
        <v>65469.100000000006</v>
      </c>
      <c r="H47" s="22">
        <v>25908.002</v>
      </c>
      <c r="I47" s="22"/>
      <c r="J47" s="22">
        <v>32115.183644797406</v>
      </c>
      <c r="K47" s="22">
        <v>50856.158725437301</v>
      </c>
      <c r="L47" s="22"/>
      <c r="M47" s="22"/>
      <c r="N47" s="22"/>
      <c r="O47" s="22"/>
      <c r="P47" s="22">
        <v>228624.15445615951</v>
      </c>
    </row>
    <row r="48" spans="2:16" x14ac:dyDescent="0.2">
      <c r="B48" s="57" t="s">
        <v>24</v>
      </c>
      <c r="C48" s="57"/>
      <c r="D48" s="23">
        <v>880715.48453558644</v>
      </c>
      <c r="E48" s="23">
        <v>0</v>
      </c>
      <c r="F48" s="23">
        <v>812394.12221948965</v>
      </c>
      <c r="G48" s="23">
        <v>1229279.664639852</v>
      </c>
      <c r="H48" s="23">
        <v>661673.25561401551</v>
      </c>
      <c r="I48" s="23">
        <v>268684.3427724932</v>
      </c>
      <c r="J48" s="23">
        <v>690407.63140438311</v>
      </c>
      <c r="K48" s="23">
        <v>1465702.4122635117</v>
      </c>
      <c r="L48" s="23">
        <v>1465549.72181318</v>
      </c>
      <c r="M48" s="23">
        <v>0</v>
      </c>
      <c r="N48" s="23">
        <v>0</v>
      </c>
      <c r="O48" s="23">
        <v>1064300.3566824168</v>
      </c>
      <c r="P48" s="23">
        <v>8538706.9919449277</v>
      </c>
    </row>
    <row r="49" spans="2:16" x14ac:dyDescent="0.2">
      <c r="B49" s="58" t="s">
        <v>47</v>
      </c>
      <c r="C49" s="58"/>
      <c r="D49" s="22">
        <v>211371.7162885408</v>
      </c>
      <c r="E49" s="22"/>
      <c r="F49" s="22">
        <v>170067.756016178</v>
      </c>
      <c r="G49" s="22">
        <v>295027.23482488096</v>
      </c>
      <c r="H49" s="22">
        <v>158801.58134736368</v>
      </c>
      <c r="I49" s="22">
        <v>32242.121132699205</v>
      </c>
      <c r="J49" s="22">
        <v>165697.83153705206</v>
      </c>
      <c r="K49" s="22">
        <v>238098.88493335189</v>
      </c>
      <c r="L49" s="22">
        <v>351731.93323516333</v>
      </c>
      <c r="M49" s="22"/>
      <c r="N49" s="22"/>
      <c r="O49" s="22">
        <v>239605.97931974602</v>
      </c>
      <c r="P49" s="22">
        <v>1862645.0386349759</v>
      </c>
    </row>
    <row r="50" spans="2:16" x14ac:dyDescent="0.2">
      <c r="B50" s="37" t="s">
        <v>10</v>
      </c>
      <c r="C50" s="38"/>
      <c r="D50" s="13">
        <v>1092087.2008241273</v>
      </c>
      <c r="E50" s="13">
        <v>0</v>
      </c>
      <c r="F50" s="13">
        <v>982461.87823566771</v>
      </c>
      <c r="G50" s="13">
        <v>1524306.899464733</v>
      </c>
      <c r="H50" s="13">
        <v>820474.83696137916</v>
      </c>
      <c r="I50" s="13">
        <v>300926.46390519239</v>
      </c>
      <c r="J50" s="13">
        <v>856105.46294143517</v>
      </c>
      <c r="K50" s="13">
        <v>1703801.2971968637</v>
      </c>
      <c r="L50" s="13">
        <v>1817281.6550483434</v>
      </c>
      <c r="M50" s="13">
        <v>0</v>
      </c>
      <c r="N50" s="13">
        <v>0</v>
      </c>
      <c r="O50" s="13">
        <v>1303906.3360021627</v>
      </c>
      <c r="P50" s="13">
        <v>10401352.030579904</v>
      </c>
    </row>
    <row r="52" spans="2:16" ht="16" x14ac:dyDescent="0.2">
      <c r="B52" s="3" t="s">
        <v>49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4" spans="2:16" ht="37.5" customHeight="1" x14ac:dyDescent="0.2">
      <c r="B54" s="59">
        <v>2023</v>
      </c>
      <c r="C54" s="59"/>
      <c r="D54" s="21" t="s">
        <v>3</v>
      </c>
      <c r="E54" s="21" t="s">
        <v>30</v>
      </c>
      <c r="F54" s="8" t="s">
        <v>41</v>
      </c>
      <c r="G54" s="8" t="s">
        <v>8</v>
      </c>
      <c r="H54" s="8" t="s">
        <v>1</v>
      </c>
      <c r="I54" s="8" t="s">
        <v>5</v>
      </c>
      <c r="J54" s="8" t="s">
        <v>2</v>
      </c>
      <c r="K54" s="8" t="s">
        <v>6</v>
      </c>
      <c r="L54" s="8" t="s">
        <v>7</v>
      </c>
      <c r="M54" s="8" t="s">
        <v>29</v>
      </c>
      <c r="N54" s="8" t="s">
        <v>31</v>
      </c>
      <c r="O54" s="8" t="s">
        <v>42</v>
      </c>
      <c r="P54" s="8" t="s">
        <v>10</v>
      </c>
    </row>
    <row r="55" spans="2:16" x14ac:dyDescent="0.2">
      <c r="B55" s="60" t="s">
        <v>11</v>
      </c>
      <c r="C55" s="60"/>
      <c r="D55" s="22">
        <v>103354.67221880001</v>
      </c>
      <c r="E55" s="22"/>
      <c r="F55" s="22">
        <v>308922.03715838573</v>
      </c>
      <c r="G55" s="22">
        <v>215115.00343400013</v>
      </c>
      <c r="H55" s="22">
        <v>191964.00568997549</v>
      </c>
      <c r="I55" s="22"/>
      <c r="J55" s="22">
        <v>306598.04618943075</v>
      </c>
      <c r="K55" s="22">
        <v>63334.443503044553</v>
      </c>
      <c r="L55" s="22">
        <v>282773.98097301112</v>
      </c>
      <c r="M55" s="22"/>
      <c r="N55" s="22"/>
      <c r="O55" s="22">
        <v>473565.03755137301</v>
      </c>
      <c r="P55" s="22">
        <v>1945627.2267180206</v>
      </c>
    </row>
    <row r="56" spans="2:16" x14ac:dyDescent="0.2">
      <c r="B56" s="42" t="s">
        <v>43</v>
      </c>
      <c r="C56" s="42"/>
      <c r="D56" s="22">
        <v>0</v>
      </c>
      <c r="E56" s="22"/>
      <c r="F56" s="22">
        <v>11549.2</v>
      </c>
      <c r="G56" s="22">
        <v>1365.9087500000001</v>
      </c>
      <c r="H56" s="22">
        <v>10395.875000000002</v>
      </c>
      <c r="I56" s="22"/>
      <c r="J56" s="22">
        <v>19096.2</v>
      </c>
      <c r="K56" s="22">
        <v>0</v>
      </c>
      <c r="L56" s="22">
        <v>0</v>
      </c>
      <c r="M56" s="22"/>
      <c r="N56" s="22"/>
      <c r="O56" s="22">
        <v>0</v>
      </c>
      <c r="P56" s="22">
        <v>42407.183750000004</v>
      </c>
    </row>
    <row r="57" spans="2:16" x14ac:dyDescent="0.2">
      <c r="B57" s="53" t="s">
        <v>44</v>
      </c>
      <c r="C57" s="54"/>
      <c r="D57" s="22">
        <v>0</v>
      </c>
      <c r="E57" s="22"/>
      <c r="F57" s="22">
        <v>37660.312592968803</v>
      </c>
      <c r="G57" s="22">
        <v>23852.044956000005</v>
      </c>
      <c r="H57" s="22">
        <v>32598.196326666672</v>
      </c>
      <c r="I57" s="22"/>
      <c r="J57" s="22">
        <v>10208.298069999999</v>
      </c>
      <c r="K57" s="22">
        <v>19449.469098075693</v>
      </c>
      <c r="L57" s="22">
        <v>1267.9957641003202</v>
      </c>
      <c r="M57" s="22"/>
      <c r="N57" s="22"/>
      <c r="O57" s="22">
        <v>48272.974999999999</v>
      </c>
      <c r="P57" s="22">
        <v>173309.2918078115</v>
      </c>
    </row>
    <row r="58" spans="2:16" x14ac:dyDescent="0.2">
      <c r="B58" s="53" t="s">
        <v>45</v>
      </c>
      <c r="C58" s="54"/>
      <c r="D58" s="22">
        <v>0</v>
      </c>
      <c r="E58" s="22"/>
      <c r="F58" s="22">
        <v>59010.985150409004</v>
      </c>
      <c r="G58" s="22">
        <v>4971.9078499999996</v>
      </c>
      <c r="H58" s="22">
        <v>0</v>
      </c>
      <c r="I58" s="22"/>
      <c r="J58" s="22">
        <v>2000</v>
      </c>
      <c r="K58" s="22">
        <v>0</v>
      </c>
      <c r="L58" s="22">
        <v>0</v>
      </c>
      <c r="M58" s="22"/>
      <c r="N58" s="22"/>
      <c r="O58" s="22">
        <v>0</v>
      </c>
      <c r="P58" s="22">
        <v>65982.893000409007</v>
      </c>
    </row>
    <row r="59" spans="2:16" x14ac:dyDescent="0.2">
      <c r="B59" s="53" t="s">
        <v>46</v>
      </c>
      <c r="C59" s="54"/>
      <c r="D59" s="22">
        <v>19614.083903053808</v>
      </c>
      <c r="E59" s="22"/>
      <c r="F59" s="22">
        <v>26366.163375667697</v>
      </c>
      <c r="G59" s="22">
        <v>27449.302240000001</v>
      </c>
      <c r="H59" s="22">
        <v>48730.119523631096</v>
      </c>
      <c r="I59" s="22"/>
      <c r="J59" s="22">
        <v>37038.825190121395</v>
      </c>
      <c r="K59" s="22">
        <v>14957.838042854239</v>
      </c>
      <c r="L59" s="22">
        <v>51844.683954378139</v>
      </c>
      <c r="M59" s="22"/>
      <c r="N59" s="22"/>
      <c r="O59" s="22">
        <v>13542.532789787534</v>
      </c>
      <c r="P59" s="22">
        <v>239543.54901949395</v>
      </c>
    </row>
    <row r="60" spans="2:16" x14ac:dyDescent="0.2">
      <c r="B60" s="42" t="s">
        <v>15</v>
      </c>
      <c r="C60" s="10" t="s">
        <v>16</v>
      </c>
      <c r="D60" s="22">
        <v>1765.6205528846149</v>
      </c>
      <c r="E60" s="22"/>
      <c r="F60" s="22">
        <v>11418.85</v>
      </c>
      <c r="G60" s="22">
        <v>399.39171850000002</v>
      </c>
      <c r="H60" s="22">
        <v>9381.2473095959504</v>
      </c>
      <c r="I60" s="22"/>
      <c r="J60" s="22">
        <v>17955.25</v>
      </c>
      <c r="K60" s="22">
        <v>0</v>
      </c>
      <c r="L60" s="22">
        <v>21477.212361515802</v>
      </c>
      <c r="M60" s="22"/>
      <c r="N60" s="22"/>
      <c r="O60" s="22">
        <v>0</v>
      </c>
      <c r="P60" s="22">
        <v>62397.571942496375</v>
      </c>
    </row>
    <row r="61" spans="2:16" x14ac:dyDescent="0.2">
      <c r="B61" s="42"/>
      <c r="C61" s="10" t="s">
        <v>17</v>
      </c>
      <c r="D61" s="22">
        <v>3531.2411057692298</v>
      </c>
      <c r="E61" s="22"/>
      <c r="F61" s="22">
        <v>22837.7</v>
      </c>
      <c r="G61" s="22">
        <v>798.78343700000005</v>
      </c>
      <c r="H61" s="22">
        <v>18762.494619191901</v>
      </c>
      <c r="I61" s="22"/>
      <c r="J61" s="22">
        <v>35910.5</v>
      </c>
      <c r="K61" s="22"/>
      <c r="L61" s="22">
        <v>42954.424723031603</v>
      </c>
      <c r="M61" s="22"/>
      <c r="N61" s="22"/>
      <c r="O61" s="22"/>
      <c r="P61" s="22">
        <v>124795.14388499275</v>
      </c>
    </row>
    <row r="62" spans="2:16" x14ac:dyDescent="0.2">
      <c r="B62" s="42"/>
      <c r="C62" s="10" t="s">
        <v>18</v>
      </c>
      <c r="D62" s="22">
        <v>7062.4822115384595</v>
      </c>
      <c r="E62" s="22"/>
      <c r="F62" s="22">
        <v>45675.4</v>
      </c>
      <c r="G62" s="22">
        <v>1597.5668740000001</v>
      </c>
      <c r="H62" s="22">
        <v>37524.989238383801</v>
      </c>
      <c r="I62" s="22"/>
      <c r="J62" s="22">
        <v>71821</v>
      </c>
      <c r="K62" s="22"/>
      <c r="L62" s="22">
        <v>85908.849446063206</v>
      </c>
      <c r="M62" s="22"/>
      <c r="N62" s="22"/>
      <c r="O62" s="22"/>
      <c r="P62" s="22">
        <v>249590.2877699855</v>
      </c>
    </row>
    <row r="63" spans="2:16" x14ac:dyDescent="0.2">
      <c r="B63" s="42"/>
      <c r="C63" s="10" t="s">
        <v>19</v>
      </c>
      <c r="D63" s="22">
        <v>17656.205528846149</v>
      </c>
      <c r="E63" s="22"/>
      <c r="F63" s="22">
        <v>114188.5</v>
      </c>
      <c r="G63" s="22">
        <v>3993.9171849999998</v>
      </c>
      <c r="H63" s="22">
        <v>93812.473095959504</v>
      </c>
      <c r="I63" s="22"/>
      <c r="J63" s="22">
        <v>179552.5</v>
      </c>
      <c r="K63" s="22"/>
      <c r="L63" s="22">
        <v>214772.12361515799</v>
      </c>
      <c r="M63" s="22"/>
      <c r="N63" s="22"/>
      <c r="O63" s="22"/>
      <c r="P63" s="22">
        <v>623975.7194249637</v>
      </c>
    </row>
    <row r="64" spans="2:16" x14ac:dyDescent="0.2">
      <c r="B64" s="42"/>
      <c r="C64" s="10" t="s">
        <v>20</v>
      </c>
      <c r="D64" s="22">
        <v>1765.6205528846149</v>
      </c>
      <c r="E64" s="22"/>
      <c r="F64" s="22">
        <v>11418.85</v>
      </c>
      <c r="G64" s="22">
        <v>399.39171850000002</v>
      </c>
      <c r="H64" s="22">
        <v>9381.2473095959504</v>
      </c>
      <c r="I64" s="22"/>
      <c r="J64" s="22">
        <v>17955.25</v>
      </c>
      <c r="K64" s="22"/>
      <c r="L64" s="22">
        <v>21477.212361515802</v>
      </c>
      <c r="M64" s="22"/>
      <c r="N64" s="22"/>
      <c r="O64" s="22"/>
      <c r="P64" s="22">
        <v>62397.571942496375</v>
      </c>
    </row>
    <row r="65" spans="2:16" x14ac:dyDescent="0.2">
      <c r="B65" s="42"/>
      <c r="C65" s="10" t="s">
        <v>22</v>
      </c>
      <c r="D65" s="22">
        <v>3531.2411057692298</v>
      </c>
      <c r="E65" s="22"/>
      <c r="F65" s="22">
        <v>22837.7</v>
      </c>
      <c r="G65" s="22">
        <v>798.78343700000005</v>
      </c>
      <c r="H65" s="22">
        <v>18762.494619191901</v>
      </c>
      <c r="I65" s="22"/>
      <c r="J65" s="22">
        <v>35910.5</v>
      </c>
      <c r="K65" s="22"/>
      <c r="L65" s="22">
        <v>42954.424723031603</v>
      </c>
      <c r="M65" s="22"/>
      <c r="N65" s="22"/>
      <c r="O65" s="22"/>
      <c r="P65" s="22">
        <v>124795.14388499275</v>
      </c>
    </row>
    <row r="66" spans="2:16" ht="14.5" customHeight="1" x14ac:dyDescent="0.2">
      <c r="B66" s="43" t="s">
        <v>23</v>
      </c>
      <c r="C66" s="10" t="s">
        <v>16</v>
      </c>
      <c r="D66" s="22">
        <v>7224.5692651099007</v>
      </c>
      <c r="E66" s="22"/>
      <c r="F66" s="22">
        <v>20115.400000000001</v>
      </c>
      <c r="G66" s="22">
        <v>11741.170850479251</v>
      </c>
      <c r="H66" s="22">
        <v>17465.914303679951</v>
      </c>
      <c r="I66" s="22"/>
      <c r="J66" s="22">
        <v>9582.9708395619</v>
      </c>
      <c r="K66" s="22">
        <v>5899.9528515730999</v>
      </c>
      <c r="L66" s="22"/>
      <c r="M66" s="22"/>
      <c r="N66" s="22"/>
      <c r="O66" s="22"/>
      <c r="P66" s="22">
        <v>72029.978110404103</v>
      </c>
    </row>
    <row r="67" spans="2:16" ht="14.5" customHeight="1" x14ac:dyDescent="0.2">
      <c r="B67" s="43"/>
      <c r="C67" s="10" t="s">
        <v>17</v>
      </c>
      <c r="D67" s="22">
        <v>14449.138530219801</v>
      </c>
      <c r="E67" s="22"/>
      <c r="F67" s="22">
        <v>40230.800000000003</v>
      </c>
      <c r="G67" s="22">
        <v>23482.341700958503</v>
      </c>
      <c r="H67" s="22">
        <v>34931.828607359901</v>
      </c>
      <c r="I67" s="22"/>
      <c r="J67" s="22">
        <v>19165.9416791238</v>
      </c>
      <c r="K67" s="22">
        <v>11799.9057031462</v>
      </c>
      <c r="L67" s="22"/>
      <c r="M67" s="22"/>
      <c r="N67" s="22"/>
      <c r="O67" s="22"/>
      <c r="P67" s="22">
        <v>144059.95622080821</v>
      </c>
    </row>
    <row r="68" spans="2:16" x14ac:dyDescent="0.2">
      <c r="B68" s="43"/>
      <c r="C68" s="10" t="s">
        <v>18</v>
      </c>
      <c r="D68" s="22">
        <v>28898.277060439603</v>
      </c>
      <c r="E68" s="22"/>
      <c r="F68" s="22">
        <v>80461.600000000006</v>
      </c>
      <c r="G68" s="22">
        <v>46964.683401917006</v>
      </c>
      <c r="H68" s="22">
        <v>69863.657214719802</v>
      </c>
      <c r="I68" s="22"/>
      <c r="J68" s="22">
        <v>38331.8833582476</v>
      </c>
      <c r="K68" s="22">
        <v>23599.8114062924</v>
      </c>
      <c r="L68" s="22"/>
      <c r="M68" s="22"/>
      <c r="N68" s="22"/>
      <c r="O68" s="22"/>
      <c r="P68" s="22">
        <v>288119.91244161641</v>
      </c>
    </row>
    <row r="69" spans="2:16" x14ac:dyDescent="0.2">
      <c r="B69" s="43"/>
      <c r="C69" s="10" t="s">
        <v>19</v>
      </c>
      <c r="D69" s="22">
        <v>72245.692651099002</v>
      </c>
      <c r="E69" s="22"/>
      <c r="F69" s="22">
        <v>201154</v>
      </c>
      <c r="G69" s="22">
        <v>117411.70850479251</v>
      </c>
      <c r="H69" s="22">
        <v>174659.14303679951</v>
      </c>
      <c r="I69" s="22"/>
      <c r="J69" s="22">
        <v>95829.708395619004</v>
      </c>
      <c r="K69" s="22">
        <v>58999.528515730999</v>
      </c>
      <c r="L69" s="22"/>
      <c r="M69" s="22"/>
      <c r="N69" s="22"/>
      <c r="O69" s="22"/>
      <c r="P69" s="22">
        <v>720299.78110404103</v>
      </c>
    </row>
    <row r="70" spans="2:16" x14ac:dyDescent="0.2">
      <c r="B70" s="43"/>
      <c r="C70" s="10" t="s">
        <v>20</v>
      </c>
      <c r="D70" s="22">
        <v>7224.5692651099007</v>
      </c>
      <c r="E70" s="22"/>
      <c r="F70" s="22">
        <v>20115.400000000001</v>
      </c>
      <c r="G70" s="22">
        <v>11741.170850479251</v>
      </c>
      <c r="H70" s="22">
        <v>17465.914303679951</v>
      </c>
      <c r="I70" s="22"/>
      <c r="J70" s="22">
        <v>9582.9708395619</v>
      </c>
      <c r="K70" s="22">
        <v>5899.9528515730999</v>
      </c>
      <c r="L70" s="22"/>
      <c r="M70" s="22"/>
      <c r="N70" s="22"/>
      <c r="O70" s="22"/>
      <c r="P70" s="22">
        <v>72029.978110404103</v>
      </c>
    </row>
    <row r="71" spans="2:16" x14ac:dyDescent="0.2">
      <c r="B71" s="45"/>
      <c r="C71" s="12" t="s">
        <v>22</v>
      </c>
      <c r="D71" s="22">
        <v>14449.138530219801</v>
      </c>
      <c r="E71" s="22"/>
      <c r="F71" s="22">
        <v>40230.800000000003</v>
      </c>
      <c r="G71" s="22">
        <v>23482.341700958503</v>
      </c>
      <c r="H71" s="22">
        <v>34931.828607359901</v>
      </c>
      <c r="I71" s="22"/>
      <c r="J71" s="22">
        <v>19165.9416791238</v>
      </c>
      <c r="K71" s="22">
        <v>11799.9057031462</v>
      </c>
      <c r="L71" s="22"/>
      <c r="M71" s="22"/>
      <c r="N71" s="22"/>
      <c r="O71" s="22"/>
      <c r="P71" s="22">
        <v>144059.95622080821</v>
      </c>
    </row>
    <row r="72" spans="2:16" x14ac:dyDescent="0.2">
      <c r="B72" s="57" t="s">
        <v>24</v>
      </c>
      <c r="C72" s="57"/>
      <c r="D72" s="23">
        <v>302772.55248174415</v>
      </c>
      <c r="E72" s="23">
        <v>0</v>
      </c>
      <c r="F72" s="23">
        <v>1074193.6982774313</v>
      </c>
      <c r="G72" s="23">
        <v>515565.41860958521</v>
      </c>
      <c r="H72" s="23">
        <v>820631.42880579131</v>
      </c>
      <c r="I72" s="23">
        <v>0</v>
      </c>
      <c r="J72" s="23">
        <v>925705.78624079004</v>
      </c>
      <c r="K72" s="23">
        <v>215740.80767543649</v>
      </c>
      <c r="L72" s="23">
        <v>765430.90792180563</v>
      </c>
      <c r="M72" s="23">
        <v>0</v>
      </c>
      <c r="N72" s="23">
        <v>0</v>
      </c>
      <c r="O72" s="23">
        <v>535380.5453411605</v>
      </c>
      <c r="P72" s="23">
        <v>5155421.1453537447</v>
      </c>
    </row>
    <row r="73" spans="2:16" x14ac:dyDescent="0.2">
      <c r="B73" s="58" t="s">
        <v>47</v>
      </c>
      <c r="C73" s="58"/>
      <c r="D73" s="22">
        <v>72665.412595618545</v>
      </c>
      <c r="E73" s="22"/>
      <c r="F73" s="22">
        <v>257806.48758658351</v>
      </c>
      <c r="G73" s="22">
        <v>123735.70046630054</v>
      </c>
      <c r="H73" s="22">
        <v>196951.54291338992</v>
      </c>
      <c r="I73" s="22"/>
      <c r="J73" s="22">
        <v>222169.3886977896</v>
      </c>
      <c r="K73" s="22">
        <v>51777.793842104657</v>
      </c>
      <c r="L73" s="22">
        <v>183703.41790123333</v>
      </c>
      <c r="M73" s="22"/>
      <c r="N73" s="22"/>
      <c r="O73" s="22">
        <v>128491.33088187852</v>
      </c>
      <c r="P73" s="22">
        <v>1237301.0748848985</v>
      </c>
    </row>
    <row r="74" spans="2:16" x14ac:dyDescent="0.2">
      <c r="B74" s="37" t="s">
        <v>10</v>
      </c>
      <c r="C74" s="38"/>
      <c r="D74" s="13">
        <v>375437.96507736272</v>
      </c>
      <c r="E74" s="13">
        <v>0</v>
      </c>
      <c r="F74" s="13">
        <v>1332000.1858640148</v>
      </c>
      <c r="G74" s="13">
        <v>639301.11907588574</v>
      </c>
      <c r="H74" s="13">
        <v>1017582.9717191812</v>
      </c>
      <c r="I74" s="13">
        <v>0</v>
      </c>
      <c r="J74" s="13">
        <v>1147875.1749385796</v>
      </c>
      <c r="K74" s="13">
        <v>267518.60151754116</v>
      </c>
      <c r="L74" s="13">
        <v>949134.32582303893</v>
      </c>
      <c r="M74" s="13">
        <v>0</v>
      </c>
      <c r="N74" s="13">
        <v>0</v>
      </c>
      <c r="O74" s="13">
        <v>663871.876223039</v>
      </c>
      <c r="P74" s="13">
        <v>6392722.2202386428</v>
      </c>
    </row>
    <row r="75" spans="2:16" x14ac:dyDescent="0.2">
      <c r="D75" s="24"/>
      <c r="E75" s="24"/>
      <c r="F75" s="24"/>
      <c r="G75" s="24"/>
      <c r="H75" s="24"/>
      <c r="I75" s="24"/>
      <c r="J75" s="24"/>
      <c r="K75" s="24"/>
      <c r="L75" s="16"/>
      <c r="M75" s="16"/>
      <c r="N75" s="16"/>
      <c r="O75" s="16"/>
      <c r="P75" s="16"/>
    </row>
  </sheetData>
  <mergeCells count="33">
    <mergeCell ref="B30:C30"/>
    <mergeCell ref="B5:C5"/>
    <mergeCell ref="B6:C6"/>
    <mergeCell ref="B7:C7"/>
    <mergeCell ref="B8:C8"/>
    <mergeCell ref="B9:C9"/>
    <mergeCell ref="B10:C10"/>
    <mergeCell ref="B11:B16"/>
    <mergeCell ref="B17:B22"/>
    <mergeCell ref="B23:C23"/>
    <mergeCell ref="B24:C24"/>
    <mergeCell ref="B25:C25"/>
    <mergeCell ref="B55:C55"/>
    <mergeCell ref="B31:C31"/>
    <mergeCell ref="B32:C32"/>
    <mergeCell ref="B33:C33"/>
    <mergeCell ref="B34:C34"/>
    <mergeCell ref="B35:C35"/>
    <mergeCell ref="B36:B41"/>
    <mergeCell ref="B42:B47"/>
    <mergeCell ref="B48:C48"/>
    <mergeCell ref="B49:C49"/>
    <mergeCell ref="B50:C50"/>
    <mergeCell ref="B54:C54"/>
    <mergeCell ref="B72:C72"/>
    <mergeCell ref="B73:C73"/>
    <mergeCell ref="B74:C74"/>
    <mergeCell ref="B56:C56"/>
    <mergeCell ref="B57:C57"/>
    <mergeCell ref="B58:C58"/>
    <mergeCell ref="B59:C59"/>
    <mergeCell ref="B60:B65"/>
    <mergeCell ref="B66:B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 1_2_Expenses 2018_2019</vt:lpstr>
      <vt:lpstr>Tables 3_4_5_Expenses 2020</vt:lpstr>
      <vt:lpstr>Table 6_7_8_Budget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robin.p.dey@gmail.com</cp:lastModifiedBy>
  <dcterms:created xsi:type="dcterms:W3CDTF">2021-04-15T22:26:57Z</dcterms:created>
  <dcterms:modified xsi:type="dcterms:W3CDTF">2021-11-19T21:44:24Z</dcterms:modified>
  <cp:category/>
</cp:coreProperties>
</file>