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970" windowHeight="9570"/>
  </bookViews>
  <sheets>
    <sheet name="Introduction" sheetId="5" r:id="rId1"/>
    <sheet name="Costing Model" sheetId="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LLL4">'[1]Costs ratios'!$AD$2:$AD$68</definedName>
    <definedName name="ACCOUNT">'[2]Costs ratios'!$AD$2:$AD$71</definedName>
    <definedName name="Air_DLT">'[3]Price List'!$D$29</definedName>
    <definedName name="Air_SAE">'[3]Price List'!$D$33</definedName>
    <definedName name="Air_TTS">'[3]Price List'!$D$30</definedName>
    <definedName name="Barazaperzone">[3]Assumptions!$E$22</definedName>
    <definedName name="BoxFile">'[3]Price List'!$D$18</definedName>
    <definedName name="ChartofAccounts">[4]ProjectClasses!$A$38:$A$101</definedName>
    <definedName name="chatofAccountsNew">'[5]ChartofAccounts New'!$G$6:$G$121</definedName>
    <definedName name="d">#REF!</definedName>
    <definedName name="DD_oversight_transp">'[3]Price List'!$D$41</definedName>
    <definedName name="Dist_Vars_byName">'[3]District Level Variables'!$B$1:$BD$97</definedName>
    <definedName name="District_Vars">'[3]District Level Variables'!$A$1:$BD$105</definedName>
    <definedName name="DistrictHall">'[3]Price List'!$D$20</definedName>
    <definedName name="DistrictLT">[3]Assumptions!$E$3</definedName>
    <definedName name="DistTrainDays">[3]Assumptions!$E$8</definedName>
    <definedName name="Div_dist_transport">'[3]Price List'!$D$40</definedName>
    <definedName name="DivisionLT">[3]Assumptions!$E$4</definedName>
    <definedName name="DivTTSTrainers">[3]Assumptions!$E$7</definedName>
    <definedName name="DLMGuide">'[3]Price List'!$D$3</definedName>
    <definedName name="DOL">'[6]YEAR 1 FINANCIAL INPUTS'!$AK$1</definedName>
    <definedName name="DrugDistGuide">'[3]Price List'!$D$6</definedName>
    <definedName name="DSForm">'[3]Price List'!$D$7</definedName>
    <definedName name="e">#REF!</definedName>
    <definedName name="Envel_school">[3]Assumptions!$E$18</definedName>
    <definedName name="Envel_zone">[3]Assumptions!$E$19</definedName>
    <definedName name="EnvelopeA4">'[3]Price List'!$D$17</definedName>
    <definedName name="er">'[7]Project Classes'!$G$1:$G$64</definedName>
    <definedName name="ERProjectClasses">'[8]Project Classes'!$A$2:$A$22</definedName>
    <definedName name="ExchRateGokDollars">'[9]Price List'!$D$62</definedName>
    <definedName name="extrapillshipment">'[3]Price List'!$D$49</definedName>
    <definedName name="fee_coordination">'[3]Price List'!$D$35</definedName>
    <definedName name="fee_DD_oversight">'[3]Price List'!$D$37</definedName>
    <definedName name="fee_secretarial">'[3]Price List'!$D$36</definedName>
    <definedName name="fee_training">'[3]Price List'!$D$34</definedName>
    <definedName name="FlipChart">'[3]Price List'!$D$11</definedName>
    <definedName name="FormAperzone">[3]Assumptions!$E$14</definedName>
    <definedName name="FormDperdist">[3]Assumptions!$E$15</definedName>
    <definedName name="FormDSperdist">[3]Assumptions!$E$17</definedName>
    <definedName name="FormEperschool">[3]Assumptions!$E$11</definedName>
    <definedName name="FormNperschool">[3]Assumptions!$E$12</definedName>
    <definedName name="forms_AEO_DEO">'[3]Price List'!$D$53</definedName>
    <definedName name="forms_sch_AEO">'[3]Price List'!$D$52</definedName>
    <definedName name="FormSperschool">[3]Assumptions!$E$13</definedName>
    <definedName name="FormZperdist">[3]Assumptions!$E$16</definedName>
    <definedName name="g">#REF!</definedName>
    <definedName name="GokPerDiem">'[3]GoK Per Diem'!$B$1:$G$22</definedName>
    <definedName name="GroupLunch">'[3]Price List'!$D$26</definedName>
    <definedName name="Include">[10]Sheet1!$A$1:$A$2</definedName>
    <definedName name="INDIA">'[2]Costs ratios'!$W$2:$W$47</definedName>
    <definedName name="inflation">'[11]Budget assumptions'!$D$5</definedName>
    <definedName name="JobGroups">[3]JobGroups!$A$1:$C$10</definedName>
    <definedName name="KKKK">[12]ProjectClasses!$A$2:$A$28</definedName>
    <definedName name="LCDprojector">'[3]Price List'!$D$23</definedName>
    <definedName name="LL">'[13]DATA '!#REF!</definedName>
    <definedName name="lo">[14]ProjectClasses!$A$2:$A$55</definedName>
    <definedName name="LocalHall">'[3]Price List'!$D$21</definedName>
    <definedName name="lok">'[15]Project Classes'!$G$1:$G$64</definedName>
    <definedName name="lokesha">'[13]DATA '!$H$3:$H$129</definedName>
    <definedName name="LOKESHKP">'[16]DATA '!$B$3:$B$48</definedName>
    <definedName name="LOKI">[17]DATA!$AK$3:$AK$6</definedName>
    <definedName name="Loudspkr">'[3]Price List'!$D$57</definedName>
    <definedName name="man">[18]ProjectClasses!$A$2:$A$53</definedName>
    <definedName name="MANJU">'[13]DATA '!#REF!</definedName>
    <definedName name="MANU">[19]Sheet1!$A$2:$A$78</definedName>
    <definedName name="Mtperteam">[3]Assumptions!$E$2</definedName>
    <definedName name="Mttrans_in_dist">'[3]Price List'!$D$44</definedName>
    <definedName name="MTtrans_nbo_dist">'[3]Price List'!$D$43</definedName>
    <definedName name="MTTravelDays">[3]Assumptions!$E$9</definedName>
    <definedName name="NANANINA">'[20]Costs ratios'!$IL$15:$IL$114</definedName>
    <definedName name="PAPU">'[13]DATA '!$B$3:$B$64</definedName>
    <definedName name="PensPaperSet">'[3]Price List'!$D$9</definedName>
    <definedName name="PRBanner">'[3]Price List'!$D$14</definedName>
    <definedName name="PRBaraza">'[3]Price List'!$D$58</definedName>
    <definedName name="Prof1_4">#REF!</definedName>
    <definedName name="Prof5_14">#REF!</definedName>
    <definedName name="ProfCovRate">'[3]Price List'!$D$64</definedName>
    <definedName name="ProfDeWorm">#REF!</definedName>
    <definedName name="ProfDistrict">#REF!</definedName>
    <definedName name="ProfDiv">#REF!</definedName>
    <definedName name="ProfEMIS">#REF!</definedName>
    <definedName name="ProfTTSessions">#REF!</definedName>
    <definedName name="ProfZones">#REF!</definedName>
    <definedName name="Projectclass">[5]ProjectClasses!$A$2:$A$53</definedName>
    <definedName name="ProjectClasses">[4]ProjectClasses!$A$2:$A$28</definedName>
    <definedName name="PRPoster">'[3]Price List'!$D$13</definedName>
    <definedName name="RAJ">[21]ProjectClasses!$A$38:$A$101</definedName>
    <definedName name="raje">[22]ProjectClasses!$A$2:$A$55</definedName>
    <definedName name="RAJESH">'[20]Costs ratios'!$IL$15:$IL$91</definedName>
    <definedName name="RAMESH">'[23]Project Classes'!$G$1:$G$64</definedName>
    <definedName name="Receipts">'[8]Project Classes'!$C$2:$C$3</definedName>
    <definedName name="Schoolgrowthrate">[3]Assumptions!$E$27</definedName>
    <definedName name="sks">'[24]Project Classes'!$G$1:$G$64</definedName>
    <definedName name="Snack">'[3]Price List'!$D$24</definedName>
    <definedName name="SSForm">'[3]Price List'!$D$8</definedName>
    <definedName name="Tea">'[3]Price List'!$D$25</definedName>
    <definedName name="TeacherHandout">'[3]Price List'!$D$5</definedName>
    <definedName name="Teacherlunchtransp">'[3]Price List'!$D$42</definedName>
    <definedName name="Teacherperschool">[3]Assumptions!$E$5</definedName>
    <definedName name="TimeAllocation">'[8]Project Classes'!$E$2:$E$4</definedName>
    <definedName name="ToT_Ayan_income">#REF!</definedName>
    <definedName name="ToT_Deepak_income">#REF!</definedName>
    <definedName name="TrainingForms">[3]Assumptions!$E$21</definedName>
    <definedName name="TrainingPoster">'[3]Price List'!$D$10</definedName>
    <definedName name="TTKit">'[3]Price List'!$D$4</definedName>
    <definedName name="v2DelhiY2">#REF!</definedName>
    <definedName name="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6" l="1"/>
  <c r="E26" i="6" l="1"/>
  <c r="F15" i="6"/>
  <c r="E29" i="6" l="1"/>
  <c r="E31" i="6"/>
  <c r="D7" i="6"/>
  <c r="E25" i="6"/>
  <c r="E32" i="6" s="1"/>
  <c r="F7" i="6" s="1"/>
  <c r="E27" i="6"/>
  <c r="E28" i="6"/>
  <c r="E30" i="6"/>
  <c r="F14" i="6"/>
  <c r="F17" i="6"/>
  <c r="F18" i="6"/>
  <c r="F19" i="6"/>
  <c r="F16" i="6"/>
  <c r="F20" i="6"/>
  <c r="D21" i="6"/>
  <c r="D8" i="6" s="1"/>
  <c r="E8" i="6" s="1"/>
  <c r="D26" i="6"/>
  <c r="F26" i="6" s="1"/>
  <c r="D28" i="6"/>
  <c r="D30" i="6"/>
  <c r="D25" i="6"/>
  <c r="D27" i="6"/>
  <c r="F27" i="6" s="1"/>
  <c r="D29" i="6"/>
  <c r="F29" i="6" s="1"/>
  <c r="D31" i="6"/>
  <c r="F31" i="6" l="1"/>
  <c r="F21" i="6"/>
  <c r="G19" i="6" s="1"/>
  <c r="G7" i="6"/>
  <c r="F25" i="6"/>
  <c r="D32" i="6"/>
  <c r="F8" i="6" s="1"/>
  <c r="G8" i="6" s="1"/>
  <c r="E7" i="6"/>
  <c r="E9" i="6" s="1"/>
  <c r="D9" i="6"/>
  <c r="F30" i="6"/>
  <c r="F28" i="6"/>
  <c r="G20" i="6" l="1"/>
  <c r="G18" i="6"/>
  <c r="G17" i="6"/>
  <c r="G14" i="6"/>
  <c r="G16" i="6"/>
  <c r="F9" i="6"/>
  <c r="G9" i="6"/>
  <c r="F32" i="6"/>
  <c r="G30" i="6" s="1"/>
  <c r="G21" i="6"/>
  <c r="G15" i="6"/>
  <c r="G28" i="6" l="1"/>
  <c r="G32" i="6"/>
  <c r="G27" i="6"/>
  <c r="G31" i="6"/>
  <c r="G29" i="6"/>
  <c r="G26" i="6"/>
  <c r="G25" i="6"/>
</calcChain>
</file>

<file path=xl/sharedStrings.xml><?xml version="1.0" encoding="utf-8"?>
<sst xmlns="http://schemas.openxmlformats.org/spreadsheetml/2006/main" count="63" uniqueCount="46">
  <si>
    <t>Total</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</si>
  <si>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</si>
  <si>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</si>
  <si>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</si>
  <si>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</si>
  <si>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</si>
  <si>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</si>
  <si>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</si>
  <si>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Costing Model Assumptions and Data Sources</t>
  </si>
  <si>
    <t>a. Which costs are reported in this model</t>
  </si>
  <si>
    <t>2. These expenditures include costs to Evidence Action (including all donor contributions); partners such as the World Health Organization (WHO); and the Government of Rajasthan and its affiliates.</t>
  </si>
  <si>
    <t>6. Evidence Action's personnel costs are accounted for under Program Management even though these costs apply across program areas. This is due to the way these costs are captured by Evidence Action's accounting system.</t>
  </si>
  <si>
    <t xml:space="preserve">b. Sources of this model's data  </t>
  </si>
  <si>
    <t>2. Government and partner expenditures were aggregated by program area within a separate data sheet, and fed into the cost per child estimates.</t>
  </si>
  <si>
    <r>
      <t>3. The "</t>
    </r>
    <r>
      <rPr>
        <b/>
        <sz val="10"/>
        <color theme="1"/>
        <rFont val="Prensa Book"/>
        <family val="3"/>
      </rPr>
      <t>Approximate # children treated</t>
    </r>
    <r>
      <rPr>
        <sz val="10"/>
        <color theme="1"/>
        <rFont val="Prensa Book"/>
        <family val="3"/>
      </rPr>
      <t>" (cell D37 in the model) is consistent with reported numbers and verified by Evidence Action's Rajasthan team.</t>
    </r>
  </si>
  <si>
    <t xml:space="preserve">c. Costs associated with prevalence surveys  </t>
  </si>
  <si>
    <t xml:space="preserve">d. Costs associated with drugs </t>
  </si>
  <si>
    <t xml:space="preserve">e. Cost per child results </t>
  </si>
  <si>
    <t xml:space="preserve">Rajasthan 2018 Cost per Child Analysis  </t>
  </si>
  <si>
    <t xml:space="preserve">I. Results </t>
  </si>
  <si>
    <t xml:space="preserve">Cost per Child </t>
  </si>
  <si>
    <t>Expensing Party</t>
  </si>
  <si>
    <t>Sum Total</t>
  </si>
  <si>
    <t>Cost per Child, USD</t>
  </si>
  <si>
    <t>Sum Total, local currency</t>
  </si>
  <si>
    <t xml:space="preserve">Cost per child, local currency </t>
  </si>
  <si>
    <t>DtWI</t>
  </si>
  <si>
    <t>Government</t>
  </si>
  <si>
    <t xml:space="preserve">Total </t>
  </si>
  <si>
    <t xml:space="preserve">Cost by Program Area (USD) </t>
  </si>
  <si>
    <t xml:space="preserve">Cost Category </t>
  </si>
  <si>
    <t>Percentage</t>
  </si>
  <si>
    <t>Cost by Program Area (local currency)</t>
  </si>
  <si>
    <t>II. Assumptions</t>
  </si>
  <si>
    <t>Approximate # children treated</t>
  </si>
  <si>
    <t>Exchange rate</t>
  </si>
  <si>
    <r>
      <t xml:space="preserve">1. This model includes </t>
    </r>
    <r>
      <rPr>
        <b/>
        <sz val="10"/>
        <color theme="1"/>
        <rFont val="Prensa Book"/>
        <family val="3"/>
      </rPr>
      <t>all contributing expenditures</t>
    </r>
    <r>
      <rPr>
        <sz val="10"/>
        <color theme="1"/>
        <rFont val="Prensa Book"/>
        <family val="3"/>
      </rPr>
      <t xml:space="preserve"> to Round 6 of Rajasthan's state school based deworming program. </t>
    </r>
  </si>
  <si>
    <r>
      <t xml:space="preserve">3. Round 6 of the program took place between </t>
    </r>
    <r>
      <rPr>
        <b/>
        <sz val="10"/>
        <color theme="1"/>
        <rFont val="Prensa Book"/>
        <family val="3"/>
      </rPr>
      <t>November 2017 - October 2018</t>
    </r>
    <r>
      <rPr>
        <sz val="10"/>
        <color theme="1"/>
        <rFont val="Prensa Book"/>
        <family val="3"/>
      </rPr>
      <t xml:space="preserve">, so all costs included in the model fall within this range. </t>
    </r>
  </si>
  <si>
    <t xml:space="preserve">4. An 18% indirect cost rate was applied to all of Evidence Action's global costs in the model </t>
  </si>
  <si>
    <t>5. Service tax was included on all costs incurred by Evidence Action within India.</t>
  </si>
  <si>
    <t>1. The 2018 round expenditures from Evidence Action's financial statements were aggregated and categorized by program area</t>
  </si>
  <si>
    <t xml:space="preserve">Drug costs are included in this model as an imputed cost. In the February 2018 deworming round, tablets were purchased by the government, and therefore are recorded as a government cost. The value of drugs in the model is calculated based on the number of drugs distributed and the local market value of Albendazole. This is a conservative approach, as this assumes that the value of unused drugs remain a cost to the program, when in reality there are many cases where unused drugs are repurposed. </t>
  </si>
  <si>
    <r>
      <t xml:space="preserve">4. The </t>
    </r>
    <r>
      <rPr>
        <b/>
        <sz val="10"/>
        <color theme="1"/>
        <rFont val="Prensa Book"/>
        <family val="3"/>
      </rPr>
      <t>exchange rate</t>
    </r>
    <r>
      <rPr>
        <sz val="10"/>
        <color theme="1"/>
        <rFont val="Prensa Book"/>
        <family val="3"/>
      </rPr>
      <t xml:space="preserve"> for cost conversions</t>
    </r>
    <r>
      <rPr>
        <sz val="10"/>
        <color rgb="FFFF0000"/>
        <rFont val="Prensa Book"/>
        <family val="3"/>
      </rPr>
      <t xml:space="preserve"> </t>
    </r>
    <r>
      <rPr>
        <sz val="10"/>
        <rFont val="Prensa Book"/>
        <family val="3"/>
      </rPr>
      <t>(67 rupees;</t>
    </r>
    <r>
      <rPr>
        <sz val="10"/>
        <color theme="1"/>
        <rFont val="Prensa Book"/>
        <family val="3"/>
      </rPr>
      <t xml:space="preserve"> cell D38 in the model) is the average exchange rate over the time period of costs included in the model (November 2017-October 2018).</t>
    </r>
  </si>
  <si>
    <r>
      <t xml:space="preserve">Prevalence surveys are essential to informing treatment strategy, frequency, and the measurement of impact. For the Rajasthan program, a total of three prevalence surveys for STH are expected, across an expected six rounds of Evidence Action-supported treatment. The total costs of implementing these surveys, including Evidence Action's costs and all technical partner costs, are amortized across the six rounds duration. Therefore, </t>
    </r>
    <r>
      <rPr>
        <b/>
        <sz val="10"/>
        <color theme="1"/>
        <rFont val="Prensa Book"/>
        <family val="3"/>
      </rPr>
      <t>this model includes 1/6 of the total survey implementation-associated costs</t>
    </r>
    <r>
      <rPr>
        <sz val="10"/>
        <color theme="1"/>
        <rFont val="Prensa Book"/>
        <family val="3"/>
      </rPr>
      <t xml:space="preserve">. *Note: the assumed number of treatment rounds (6) across which prevalence survey costs are spread changed from the assumption used in the Round 3 costing model, as we have refined our knowledge around this input. Evidence Action extended its commitment to supporting Rajasthan such that an additional treatment round was added to the amortized estimate. In Round 3, prevalence survey costs were assumed to be spread across 5 treatment rounds, resulting in a slight overestimate of per-round amortized prevalence survey costs. </t>
    </r>
  </si>
  <si>
    <r>
      <t>The cost per child in Rajasthan for the February 2018 deworming round was</t>
    </r>
    <r>
      <rPr>
        <b/>
        <sz val="10"/>
        <rFont val="Prensa Book"/>
        <family val="3"/>
      </rPr>
      <t xml:space="preserve"> $0.05</t>
    </r>
  </si>
  <si>
    <t>Feb NDD: November 2017-October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</si>
</sst>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quot;$&quot;* #,##0_);_(&quot;$&quot;* \(#,##0\);_(&quot;$&quot;* &quot;-&quot;??_);_(@_)"/>
    <numFmt numFmtId="165" formatCode="_ * #,##0.00_ ;_ * \-#,##0.00_ ;_ * &quot;-&quot;??_ ;_ @_ "/>
    <numFmt numFmtId="166" formatCode="[$INR]\ #,##0"/>
    <numFmt numFmtId="167" formatCode="[$INR]\ #,##0.00"/>
    <numFmt numFmtId="168" formatCode="_(* #,##0_);_(* \(#,##0\);_(* &quot;-&quot;??_);_(@_)"/>
  </numFmts>
  <fonts count="19">
    <font>
      <sz val="11"/>
      <color theme="1"/>
      <name val="Calibri"/>
      <family val="2"/>
      <scheme val="minor"/>
    </font>
    <font>
      <sz val="11"/>
      <color theme="1"/>
      <name val="Calibri"/>
      <family val="2"/>
      <scheme val="minor"/>
    </font>
    <font>
      <b/>
      <sz val="8"/>
      <color theme="1"/>
      <name val="Tahoma"/>
      <family val="2"/>
    </font>
    <font>
      <sz val="8"/>
      <color theme="1"/>
      <name val="Tahoma"/>
      <family val="2"/>
    </font>
    <font>
      <sz val="10"/>
      <color rgb="FF000000"/>
      <name val="Arial"/>
      <family val="2"/>
    </font>
    <font>
      <b/>
      <sz val="14"/>
      <color theme="0"/>
      <name val="Tahoma"/>
      <family val="2"/>
    </font>
    <font>
      <sz val="11"/>
      <color theme="1"/>
      <name val="TSTAR Mono Round"/>
      <family val="3"/>
    </font>
    <font>
      <b/>
      <u/>
      <sz val="10"/>
      <color theme="1"/>
      <name val="Prensa Book"/>
      <family val="3"/>
    </font>
    <font>
      <sz val="10"/>
      <color theme="1"/>
      <name val="Prensa Book"/>
      <family val="3"/>
    </font>
    <font>
      <b/>
      <sz val="10"/>
      <color theme="1"/>
      <name val="Prensa Book"/>
      <family val="3"/>
    </font>
    <font>
      <sz val="10"/>
      <name val="Prensa Book"/>
      <family val="3"/>
    </font>
    <font>
      <sz val="10"/>
      <color indexed="8"/>
      <name val="Prensa Book"/>
      <family val="3"/>
    </font>
    <font>
      <sz val="12"/>
      <color theme="1"/>
      <name val="Tahoma"/>
      <family val="2"/>
    </font>
    <font>
      <sz val="10"/>
      <color theme="1"/>
      <name val="Tahoma"/>
      <family val="2"/>
    </font>
    <font>
      <sz val="11"/>
      <color indexed="8"/>
      <name val="Calibri"/>
      <family val="2"/>
      <scheme val="minor"/>
    </font>
    <font>
      <sz val="10"/>
      <color rgb="FFFF0000"/>
      <name val="Prensa Book"/>
      <family val="3"/>
    </font>
    <font>
      <sz val="8"/>
      <name val="Tahoma"/>
      <family val="2"/>
    </font>
    <font>
      <sz val="10"/>
      <name val="Arial"/>
      <family val="2"/>
    </font>
    <font>
      <b/>
      <sz val="10"/>
      <name val="Prensa Book"/>
      <family val="3"/>
    </font>
  </fonts>
  <fills count="4">
    <fill>
      <patternFill patternType="none"/>
    </fill>
    <fill>
      <patternFill patternType="gray125"/>
    </fill>
    <fill>
      <patternFill patternType="solid">
        <fgColor theme="0"/>
        <bgColor indexed="64"/>
      </patternFill>
    </fill>
    <fill>
      <patternFill patternType="solid">
        <fgColor theme="6"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xf numFmtId="165" fontId="4" fillId="0" borderId="0" applyFont="0" applyFill="0" applyBorder="0" applyAlignment="0" applyProtection="0"/>
    <xf numFmtId="0" fontId="3" fillId="0" borderId="0"/>
    <xf numFmtId="0" fontId="4" fillId="0" borderId="0"/>
    <xf numFmtId="44" fontId="3" fillId="0" borderId="0" applyFont="0" applyFill="0" applyBorder="0" applyAlignment="0" applyProtection="0"/>
    <xf numFmtId="9" fontId="14" fillId="0" borderId="0" applyFont="0" applyFill="0" applyBorder="0" applyAlignment="0" applyProtection="0"/>
    <xf numFmtId="0" fontId="14" fillId="0" borderId="0"/>
    <xf numFmtId="0" fontId="17" fillId="0" borderId="0"/>
    <xf numFmtId="0" fontId="1" fillId="0" borderId="0"/>
  </cellStyleXfs>
  <cellXfs count="43">
    <xf numFmtId="0" fontId="0" fillId="0" borderId="0" xfId="0"/>
    <xf numFmtId="0" fontId="5" fillId="3" borderId="0" xfId="6" applyFont="1" applyFill="1" applyAlignment="1">
      <alignment vertical="center"/>
    </xf>
    <xf numFmtId="0" fontId="6" fillId="0" borderId="0" xfId="0" applyFont="1" applyAlignment="1">
      <alignment wrapText="1"/>
    </xf>
    <xf numFmtId="0" fontId="7" fillId="0" borderId="0" xfId="7" applyFont="1" applyAlignment="1">
      <alignment horizontal="left" wrapText="1"/>
    </xf>
    <xf numFmtId="0" fontId="8" fillId="0" borderId="0" xfId="0" applyFont="1" applyAlignment="1">
      <alignment horizontal="left" wrapText="1" indent="2"/>
    </xf>
    <xf numFmtId="0" fontId="10" fillId="0" borderId="0" xfId="0" applyFont="1" applyAlignment="1">
      <alignment horizontal="left" wrapText="1" indent="2"/>
    </xf>
    <xf numFmtId="0" fontId="11" fillId="0" borderId="0" xfId="0" applyFont="1" applyAlignment="1">
      <alignment horizontal="left" wrapText="1" indent="2"/>
    </xf>
    <xf numFmtId="0" fontId="7" fillId="0" borderId="0" xfId="0" applyFont="1" applyAlignment="1">
      <alignment wrapText="1"/>
    </xf>
    <xf numFmtId="0" fontId="11" fillId="0" borderId="0" xfId="0" applyFont="1" applyAlignment="1">
      <alignment horizontal="left" wrapText="1" indent="3"/>
    </xf>
    <xf numFmtId="0" fontId="7" fillId="0" borderId="0" xfId="0" applyFont="1" applyAlignment="1">
      <alignment horizontal="left" indent="1"/>
    </xf>
    <xf numFmtId="0" fontId="8" fillId="0" borderId="0" xfId="0" applyFont="1" applyAlignment="1">
      <alignment horizontal="left" indent="2"/>
    </xf>
    <xf numFmtId="0" fontId="12" fillId="2" borderId="0" xfId="0" applyFont="1" applyFill="1"/>
    <xf numFmtId="0" fontId="0" fillId="2" borderId="0" xfId="0" applyFill="1"/>
    <xf numFmtId="0" fontId="12" fillId="2" borderId="0" xfId="6" applyFont="1" applyFill="1"/>
    <xf numFmtId="0" fontId="3" fillId="2" borderId="0" xfId="6" applyFont="1" applyFill="1"/>
    <xf numFmtId="0" fontId="2" fillId="2" borderId="1" xfId="6" applyFont="1" applyFill="1" applyBorder="1"/>
    <xf numFmtId="0" fontId="2" fillId="2" borderId="1" xfId="6" applyFont="1" applyFill="1" applyBorder="1" applyAlignment="1">
      <alignment wrapText="1"/>
    </xf>
    <xf numFmtId="0" fontId="3" fillId="2" borderId="1" xfId="6" applyFont="1" applyFill="1" applyBorder="1"/>
    <xf numFmtId="164" fontId="3" fillId="2" borderId="1" xfId="8" applyNumberFormat="1" applyFont="1" applyFill="1" applyBorder="1"/>
    <xf numFmtId="44" fontId="3" fillId="2" borderId="1" xfId="8" applyFont="1" applyFill="1" applyBorder="1"/>
    <xf numFmtId="166" fontId="3" fillId="2" borderId="1" xfId="6" applyNumberFormat="1" applyFont="1" applyFill="1" applyBorder="1"/>
    <xf numFmtId="167" fontId="3" fillId="2" borderId="1" xfId="6" applyNumberFormat="1" applyFont="1" applyFill="1" applyBorder="1"/>
    <xf numFmtId="164" fontId="2" fillId="2" borderId="1" xfId="6" applyNumberFormat="1" applyFont="1" applyFill="1" applyBorder="1"/>
    <xf numFmtId="43" fontId="2" fillId="2" borderId="1" xfId="4" applyNumberFormat="1" applyFont="1" applyFill="1" applyBorder="1"/>
    <xf numFmtId="166" fontId="2" fillId="2" borderId="1" xfId="6" applyNumberFormat="1" applyFont="1" applyFill="1" applyBorder="1"/>
    <xf numFmtId="167" fontId="2" fillId="2" borderId="1" xfId="6" applyNumberFormat="1" applyFont="1" applyFill="1" applyBorder="1"/>
    <xf numFmtId="164" fontId="3" fillId="2" borderId="0" xfId="6" applyNumberFormat="1" applyFont="1" applyFill="1" applyBorder="1"/>
    <xf numFmtId="0" fontId="2" fillId="2" borderId="0" xfId="6" applyFont="1" applyFill="1"/>
    <xf numFmtId="164" fontId="3" fillId="0" borderId="1" xfId="8" applyNumberFormat="1" applyFont="1" applyFill="1" applyBorder="1"/>
    <xf numFmtId="9" fontId="3" fillId="2" borderId="1" xfId="9" applyFont="1" applyFill="1" applyBorder="1"/>
    <xf numFmtId="164" fontId="0" fillId="2" borderId="0" xfId="1" applyNumberFormat="1" applyFont="1" applyFill="1"/>
    <xf numFmtId="9" fontId="2" fillId="2" borderId="1" xfId="9" applyFont="1" applyFill="1" applyBorder="1"/>
    <xf numFmtId="0" fontId="3" fillId="2" borderId="0" xfId="6" applyFont="1" applyFill="1" applyBorder="1"/>
    <xf numFmtId="44" fontId="3" fillId="2" borderId="0" xfId="6" applyNumberFormat="1" applyFont="1" applyFill="1" applyBorder="1"/>
    <xf numFmtId="9" fontId="3" fillId="2" borderId="1" xfId="2" applyFont="1" applyFill="1" applyBorder="1"/>
    <xf numFmtId="9" fontId="2" fillId="2" borderId="1" xfId="2" applyFont="1" applyFill="1" applyBorder="1"/>
    <xf numFmtId="0" fontId="10" fillId="0" borderId="0" xfId="10" applyFont="1" applyAlignment="1">
      <alignment horizontal="left" wrapText="1" indent="4"/>
    </xf>
    <xf numFmtId="168" fontId="16" fillId="2" borderId="1" xfId="4" applyNumberFormat="1" applyFont="1" applyFill="1" applyBorder="1"/>
    <xf numFmtId="1" fontId="16" fillId="2" borderId="1" xfId="6" applyNumberFormat="1" applyFont="1" applyFill="1" applyBorder="1"/>
    <xf numFmtId="44" fontId="0" fillId="2" borderId="0" xfId="0" applyNumberFormat="1" applyFill="1"/>
    <xf numFmtId="0" fontId="5" fillId="3" borderId="0" xfId="6" applyFont="1" applyFill="1" applyAlignment="1">
      <alignment horizontal="left" vertical="center"/>
    </xf>
    <xf numFmtId="0" fontId="13" fillId="2" borderId="2" xfId="6" applyFont="1" applyFill="1" applyBorder="1" applyAlignment="1">
      <alignment horizontal="center"/>
    </xf>
    <xf numFmtId="0" fontId="13" fillId="2" borderId="0" xfId="6" applyFont="1" applyFill="1" applyAlignment="1">
      <alignment horizontal="center"/>
    </xf>
  </cellXfs>
  <cellStyles count="13">
    <cellStyle name="Comma 2" xfId="4"/>
    <cellStyle name="Comma 3" xfId="5"/>
    <cellStyle name="Currency" xfId="1" builtinId="4"/>
    <cellStyle name="Currency 2 2" xfId="8"/>
    <cellStyle name="Normal" xfId="0" builtinId="0"/>
    <cellStyle name="Normal 2" xfId="3"/>
    <cellStyle name="Normal 2 2" xfId="6"/>
    <cellStyle name="Normal 2 3" xfId="11"/>
    <cellStyle name="Normal 3" xfId="7"/>
    <cellStyle name="Normal 4" xfId="10"/>
    <cellStyle name="Normal 5" xfId="12"/>
    <cellStyle name="Percent" xfId="2"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ustin/Desktop/Box%20Sync/DTWI%20-%20Program%20Finance/Grant%20Balance%20Reports/DTW%20grant%20balance%20June%2030%202017%20ver%20Aug%2023%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Karen/My%20Documents/DtW/CIFF/budget/national%20level%20budget%20draft_contracting_2011.1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port/InKlude%20Labs/Reports/SEP%2014/DtWIndia_InKludelabs_Financial%20Report%20&amp;%20Cash%20Request_SEP_2014_revised_SRR%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Klude%20Labs/Forecasting/2014-15/Comparison%20between%20Forecast%20&amp;%20actuals%20for%20DEC%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okesh/AppData/Local/Temp/Inkludelabs%20DtWIndia%20APRIL%20Cash%20Request_04_04_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okesh/AppData/Local/Temp/ER%20Priya%20Jha%20__for%20intl.travel-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port/InKlude%20Labs/Forecasting/Comparison%20between%20Forecast%20&amp;%20actuals%20for%20AUG%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ustin/AppData/Local/Temp/Temp1_Inklude%20labs%20expense%20reports.zip/Inklude%20labs%20expense%20reports/QTRY%20REPORT/CIFF1/CIFF%20QTRY%20REPORT%20FROM%20SEP%2014%20TO%20JUNE%20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port/InKlude%20Labs/Budget%20File/MAY14/AUG%2014/AUG14/Inkludelabs%20DtWIndia%20MARCH%20Cash%20Request_2014_MAR_07.%20KP%2014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port/InKlude%20Labs/Reports/NOV%202014/ER/Rajasthan/ER%20Dayanand%2021st%20Oct%20-%20%2020th%20Nov%20%20%202014%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kesh/Desktop/EA-DTWI_InKlude_Cash_Request_2015_Feb_24-REVISION%20FOR%20IND%20NAT%20CIFF-v2-salary%20reallocat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port/InKlude%20Labs/Reports/OCT%202014/DtWIndia_InKludelabs_Financial%20Report_OCT_2014.11_11_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Lokesh/Report/InKlude%20Labs/Reports/Aug%202013/Inkludelabs%20DtWIndia%20Sep%20Cash%20Request_2013.09.04%20JY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port/InKlude%20Labs/Reports/JUNE%2014/Inkludelabs%20DtWIndia%20July%20Cash%20Request%20201407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jphelan/My%20Documents/Downloads/Ramesh%20S%20R_ER_%20June%2020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ren%20Levy/Documents/DtW/CIFF/budget/District%20level%20budget%20tool/Kenya%20District%20Budget%20Tool%20with%20summary_2011.07.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InKlude%20Labs/Reports/May%202013/Inkludelabs%20DtWIndia%20JUNE%20Cash%20Request_2013.06.13%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InKlude%20Labs/Reports/FEB%202014/Inkludelabs%20DtWIndia%20MARCH%20Cash%20Request_2014_MAR_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OKESH%20KP/Report/InKlude%20Labs/Reports/2014-15/Qtr%20Reports/CIFF%20QTR%20FINANCIA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okesh/Downloads/ER%20REPORTS/ER%20Dayanand%2021Jun13%20-%2020Jul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amrata/Downloads/DtW%20India_Expense%20Report_ayan%20chatterjee%20nov%20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jphelan/My%20Documents/Downloads/District%20level%20budget%20tool/Kenya%20District%20Budget%20Tool%20with%20summary_2011.06.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zoomScaleNormal="100" workbookViewId="0">
      <selection activeCell="A17" sqref="A17"/>
    </sheetView>
  </sheetViews>
  <sheetFormatPr defaultRowHeight="15"/>
  <cols>
    <col min="1" max="1" width="108.28515625" customWidth="1"/>
  </cols>
  <sheetData>
    <row r="1" spans="1:1" ht="18">
      <c r="A1" s="1" t="s">
        <v>18</v>
      </c>
    </row>
    <row r="3" spans="1:1">
      <c r="A3" s="2" t="s">
        <v>8</v>
      </c>
    </row>
    <row r="4" spans="1:1">
      <c r="A4" s="3" t="s">
        <v>9</v>
      </c>
    </row>
    <row r="5" spans="1:1" ht="27">
      <c r="A5" s="4" t="s">
        <v>36</v>
      </c>
    </row>
    <row r="6" spans="1:1" ht="40.5">
      <c r="A6" s="5" t="s">
        <v>10</v>
      </c>
    </row>
    <row r="7" spans="1:1" ht="27">
      <c r="A7" s="4" t="s">
        <v>37</v>
      </c>
    </row>
    <row r="8" spans="1:1" ht="27">
      <c r="A8" s="6" t="s">
        <v>38</v>
      </c>
    </row>
    <row r="9" spans="1:1">
      <c r="A9" s="6" t="s">
        <v>39</v>
      </c>
    </row>
    <row r="10" spans="1:1" ht="40.5">
      <c r="A10" s="4" t="s">
        <v>11</v>
      </c>
    </row>
    <row r="11" spans="1:1">
      <c r="A11" s="7" t="s">
        <v>12</v>
      </c>
    </row>
    <row r="12" spans="1:1" ht="27">
      <c r="A12" s="4" t="s">
        <v>40</v>
      </c>
    </row>
    <row r="13" spans="1:1" ht="27">
      <c r="A13" s="8" t="s">
        <v>13</v>
      </c>
    </row>
    <row r="14" spans="1:1" ht="27">
      <c r="A14" s="4" t="s">
        <v>14</v>
      </c>
    </row>
    <row r="15" spans="1:1" ht="40.5">
      <c r="A15" s="4" t="s">
        <v>42</v>
      </c>
    </row>
    <row r="16" spans="1:1">
      <c r="A16" s="7" t="s">
        <v>15</v>
      </c>
    </row>
    <row r="17" spans="1:1" ht="120.75" customHeight="1">
      <c r="A17" s="4" t="s">
        <v>43</v>
      </c>
    </row>
    <row r="18" spans="1:1">
      <c r="A18" s="7" t="s">
        <v>16</v>
      </c>
    </row>
    <row r="19" spans="1:1" ht="81">
      <c r="A19" s="36" t="s">
        <v>41</v>
      </c>
    </row>
    <row r="20" spans="1:1">
      <c r="A20" s="9" t="s">
        <v>17</v>
      </c>
    </row>
    <row r="21" spans="1:1">
      <c r="A21" s="10" t="s">
        <v>44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workbookViewId="0">
      <selection activeCell="F25" sqref="F25"/>
    </sheetView>
  </sheetViews>
  <sheetFormatPr defaultRowHeight="15"/>
  <cols>
    <col min="3" max="3" width="41.140625" customWidth="1"/>
    <col min="4" max="4" width="13.28515625" bestFit="1" customWidth="1"/>
    <col min="5" max="5" width="13.28515625" customWidth="1"/>
    <col min="6" max="6" width="15.7109375" bestFit="1" customWidth="1"/>
    <col min="7" max="7" width="16.140625" customWidth="1"/>
    <col min="9" max="9" width="12.5703125" bestFit="1" customWidth="1"/>
  </cols>
  <sheetData>
    <row r="1" spans="1:9" ht="18">
      <c r="A1" s="40" t="s">
        <v>18</v>
      </c>
      <c r="B1" s="40"/>
      <c r="C1" s="40"/>
      <c r="D1" s="40"/>
      <c r="E1" s="40"/>
      <c r="F1" s="40"/>
      <c r="G1" s="40"/>
    </row>
    <row r="2" spans="1:9" s="12" customFormat="1" ht="15.75">
      <c r="A2" s="11" t="s">
        <v>45</v>
      </c>
    </row>
    <row r="3" spans="1:9" s="12" customFormat="1"/>
    <row r="4" spans="1:9" s="12" customFormat="1" ht="15.75">
      <c r="C4" s="13" t="s">
        <v>19</v>
      </c>
      <c r="D4" s="14"/>
      <c r="E4" s="14"/>
      <c r="F4" s="14"/>
      <c r="G4" s="14"/>
      <c r="H4" s="14"/>
    </row>
    <row r="5" spans="1:9" s="12" customFormat="1">
      <c r="C5" s="41" t="s">
        <v>20</v>
      </c>
      <c r="D5" s="41"/>
      <c r="E5" s="41"/>
      <c r="F5" s="41"/>
      <c r="G5" s="41"/>
      <c r="H5" s="14"/>
    </row>
    <row r="6" spans="1:9" s="12" customFormat="1" ht="22.5">
      <c r="C6" s="15" t="s">
        <v>21</v>
      </c>
      <c r="D6" s="15" t="s">
        <v>22</v>
      </c>
      <c r="E6" s="16" t="s">
        <v>23</v>
      </c>
      <c r="F6" s="16" t="s">
        <v>24</v>
      </c>
      <c r="G6" s="16" t="s">
        <v>25</v>
      </c>
      <c r="H6" s="14"/>
    </row>
    <row r="7" spans="1:9" s="12" customFormat="1">
      <c r="C7" s="17" t="s">
        <v>26</v>
      </c>
      <c r="D7" s="18">
        <f>E21</f>
        <v>313749.60488819104</v>
      </c>
      <c r="E7" s="19">
        <f>D7/$D$37</f>
        <v>1.4796620833705676E-2</v>
      </c>
      <c r="F7" s="20">
        <f>E32</f>
        <v>21104712.297369543</v>
      </c>
      <c r="G7" s="21">
        <f>F7/$D$37</f>
        <v>0.9953109766621292</v>
      </c>
      <c r="H7" s="14"/>
    </row>
    <row r="8" spans="1:9" s="12" customFormat="1">
      <c r="C8" s="17" t="s">
        <v>27</v>
      </c>
      <c r="D8" s="18">
        <f>D21</f>
        <v>806553.07502590457</v>
      </c>
      <c r="E8" s="19">
        <f>D8/$D$37</f>
        <v>3.8037530079665323E-2</v>
      </c>
      <c r="F8" s="20">
        <f>D32</f>
        <v>54253679.799999997</v>
      </c>
      <c r="G8" s="21">
        <f>F8/$D$37</f>
        <v>2.5586363020917755</v>
      </c>
      <c r="H8" s="14"/>
    </row>
    <row r="9" spans="1:9" s="12" customFormat="1">
      <c r="C9" s="15" t="s">
        <v>28</v>
      </c>
      <c r="D9" s="22">
        <f>SUM(D7:D8)</f>
        <v>1120302.6799140957</v>
      </c>
      <c r="E9" s="23">
        <f>SUM(E7:E8)</f>
        <v>5.2834150913371E-2</v>
      </c>
      <c r="F9" s="24">
        <f>SUM(F7:F8)</f>
        <v>75358392.097369537</v>
      </c>
      <c r="G9" s="25">
        <f>SUM(G7:G8)</f>
        <v>3.5539472787539048</v>
      </c>
      <c r="H9" s="26"/>
    </row>
    <row r="10" spans="1:9" s="12" customFormat="1">
      <c r="C10" s="14"/>
      <c r="D10" s="14"/>
      <c r="E10" s="14"/>
      <c r="F10" s="14"/>
      <c r="G10" s="14"/>
      <c r="H10" s="14"/>
    </row>
    <row r="11" spans="1:9" s="12" customFormat="1">
      <c r="C11" s="14"/>
      <c r="D11" s="14"/>
      <c r="E11" s="14"/>
      <c r="F11" s="14"/>
      <c r="G11" s="14"/>
      <c r="H11" s="14"/>
    </row>
    <row r="12" spans="1:9" s="12" customFormat="1">
      <c r="C12" s="42" t="s">
        <v>29</v>
      </c>
      <c r="D12" s="42"/>
      <c r="E12" s="42"/>
      <c r="F12" s="42"/>
      <c r="G12" s="42"/>
      <c r="H12" s="42"/>
    </row>
    <row r="13" spans="1:9" s="12" customFormat="1">
      <c r="C13" s="27" t="s">
        <v>30</v>
      </c>
      <c r="D13" s="27" t="s">
        <v>27</v>
      </c>
      <c r="E13" s="27" t="s">
        <v>26</v>
      </c>
      <c r="F13" s="27" t="s">
        <v>0</v>
      </c>
      <c r="G13" s="27" t="s">
        <v>31</v>
      </c>
    </row>
    <row r="14" spans="1:9" s="12" customFormat="1">
      <c r="C14" s="17" t="s">
        <v>1</v>
      </c>
      <c r="D14" s="18">
        <v>22.299494098810548</v>
      </c>
      <c r="E14" s="28">
        <v>3111.0486889719641</v>
      </c>
      <c r="F14" s="18">
        <f t="shared" ref="F14:F20" si="0">SUM(D14:E14)</f>
        <v>3133.3481830707747</v>
      </c>
      <c r="G14" s="29">
        <f t="shared" ref="G14:G21" si="1">F14/$F$21</f>
        <v>2.7968764506669207E-3</v>
      </c>
      <c r="I14" s="30"/>
    </row>
    <row r="15" spans="1:9" s="12" customFormat="1">
      <c r="C15" s="17" t="s">
        <v>2</v>
      </c>
      <c r="D15" s="18">
        <v>0</v>
      </c>
      <c r="E15" s="28">
        <v>45818.762641957714</v>
      </c>
      <c r="F15" s="18">
        <f t="shared" si="0"/>
        <v>45818.762641957714</v>
      </c>
      <c r="G15" s="29">
        <f t="shared" si="1"/>
        <v>4.0898556669944845E-2</v>
      </c>
      <c r="I15" s="30"/>
    </row>
    <row r="16" spans="1:9" s="12" customFormat="1">
      <c r="C16" s="17" t="s">
        <v>3</v>
      </c>
      <c r="D16" s="28">
        <v>501726.05220162903</v>
      </c>
      <c r="E16" s="28">
        <v>8715.525376224623</v>
      </c>
      <c r="F16" s="18">
        <f t="shared" si="0"/>
        <v>510441.57757785363</v>
      </c>
      <c r="G16" s="29">
        <f t="shared" si="1"/>
        <v>0.45562827504527098</v>
      </c>
      <c r="I16" s="30"/>
    </row>
    <row r="17" spans="3:9" s="12" customFormat="1">
      <c r="C17" s="17" t="s">
        <v>4</v>
      </c>
      <c r="D17" s="18">
        <v>181983.569732748</v>
      </c>
      <c r="E17" s="28">
        <v>12268.112674198203</v>
      </c>
      <c r="F17" s="18">
        <f t="shared" si="0"/>
        <v>194251.6824069462</v>
      </c>
      <c r="G17" s="29">
        <f t="shared" si="1"/>
        <v>0.17339214293572999</v>
      </c>
      <c r="I17" s="30"/>
    </row>
    <row r="18" spans="3:9" s="12" customFormat="1">
      <c r="C18" s="17" t="s">
        <v>5</v>
      </c>
      <c r="D18" s="18">
        <v>121169.07327762425</v>
      </c>
      <c r="E18" s="28">
        <v>5326.8938270507069</v>
      </c>
      <c r="F18" s="18">
        <f t="shared" si="0"/>
        <v>126495.96710467496</v>
      </c>
      <c r="G18" s="29">
        <f t="shared" si="1"/>
        <v>0.11291231322804177</v>
      </c>
      <c r="I18" s="30"/>
    </row>
    <row r="19" spans="3:9" s="12" customFormat="1">
      <c r="C19" s="17" t="s">
        <v>6</v>
      </c>
      <c r="D19" s="18">
        <v>1652.0803198044782</v>
      </c>
      <c r="E19" s="28">
        <v>76073.453185035833</v>
      </c>
      <c r="F19" s="18">
        <f t="shared" si="0"/>
        <v>77725.533504840307</v>
      </c>
      <c r="G19" s="29">
        <f t="shared" si="1"/>
        <v>6.9379048089753995E-2</v>
      </c>
      <c r="I19" s="30"/>
    </row>
    <row r="20" spans="3:9" s="12" customFormat="1">
      <c r="C20" s="17" t="s">
        <v>7</v>
      </c>
      <c r="D20" s="18">
        <v>0</v>
      </c>
      <c r="E20" s="28">
        <v>162435.80849475198</v>
      </c>
      <c r="F20" s="18">
        <f t="shared" si="0"/>
        <v>162435.80849475198</v>
      </c>
      <c r="G20" s="29">
        <f t="shared" si="1"/>
        <v>0.14499278758059164</v>
      </c>
      <c r="I20" s="30"/>
    </row>
    <row r="21" spans="3:9" s="12" customFormat="1">
      <c r="C21" s="15" t="s">
        <v>28</v>
      </c>
      <c r="D21" s="22">
        <f>SUM(D14:D20)</f>
        <v>806553.07502590457</v>
      </c>
      <c r="E21" s="22">
        <f>SUM(E14:E20)</f>
        <v>313749.60488819104</v>
      </c>
      <c r="F21" s="22">
        <f>SUM(F14:F20)</f>
        <v>1120302.6799140954</v>
      </c>
      <c r="G21" s="31">
        <f t="shared" si="1"/>
        <v>1</v>
      </c>
      <c r="I21" s="30"/>
    </row>
    <row r="22" spans="3:9" s="12" customFormat="1">
      <c r="C22" s="32"/>
      <c r="D22" s="32"/>
      <c r="E22" s="32"/>
      <c r="F22" s="33"/>
      <c r="G22" s="32"/>
      <c r="H22" s="32"/>
      <c r="I22" s="39"/>
    </row>
    <row r="23" spans="3:9" s="12" customFormat="1">
      <c r="C23" s="42" t="s">
        <v>32</v>
      </c>
      <c r="D23" s="42"/>
      <c r="E23" s="42"/>
      <c r="F23" s="42"/>
      <c r="G23" s="42"/>
      <c r="H23" s="42"/>
    </row>
    <row r="24" spans="3:9" s="12" customFormat="1">
      <c r="C24" s="27" t="s">
        <v>30</v>
      </c>
      <c r="D24" s="27" t="s">
        <v>27</v>
      </c>
      <c r="E24" s="27" t="s">
        <v>26</v>
      </c>
      <c r="F24" s="27" t="s">
        <v>0</v>
      </c>
      <c r="G24" s="27" t="s">
        <v>31</v>
      </c>
    </row>
    <row r="25" spans="3:9" s="12" customFormat="1">
      <c r="C25" s="17" t="s">
        <v>1</v>
      </c>
      <c r="D25" s="20">
        <f>D14*$D$38</f>
        <v>1500</v>
      </c>
      <c r="E25" s="20">
        <f>E14*$D$38</f>
        <v>209268.11221725703</v>
      </c>
      <c r="F25" s="20">
        <f t="shared" ref="F25:F31" si="2">SUM(D25:E25)</f>
        <v>210768.11221725703</v>
      </c>
      <c r="G25" s="34">
        <f t="shared" ref="G25:G32" si="3">F25/$F$32</f>
        <v>2.7968764506669202E-3</v>
      </c>
    </row>
    <row r="26" spans="3:9" s="12" customFormat="1">
      <c r="C26" s="17" t="s">
        <v>2</v>
      </c>
      <c r="D26" s="20">
        <f t="shared" ref="D26:E31" si="4">D15*$D$38</f>
        <v>0</v>
      </c>
      <c r="E26" s="20">
        <f t="shared" si="4"/>
        <v>3082049.4697501916</v>
      </c>
      <c r="F26" s="20">
        <f t="shared" si="2"/>
        <v>3082049.4697501916</v>
      </c>
      <c r="G26" s="34">
        <f t="shared" si="3"/>
        <v>4.0898556669944831E-2</v>
      </c>
    </row>
    <row r="27" spans="3:9" s="12" customFormat="1">
      <c r="C27" s="17" t="s">
        <v>3</v>
      </c>
      <c r="D27" s="20">
        <f t="shared" si="4"/>
        <v>33749154.799999997</v>
      </c>
      <c r="E27" s="20">
        <f t="shared" si="4"/>
        <v>586259.40150966309</v>
      </c>
      <c r="F27" s="20">
        <f t="shared" si="2"/>
        <v>34335414.201509662</v>
      </c>
      <c r="G27" s="34">
        <f t="shared" si="3"/>
        <v>0.45562827504527087</v>
      </c>
    </row>
    <row r="28" spans="3:9" s="12" customFormat="1">
      <c r="C28" s="17" t="s">
        <v>4</v>
      </c>
      <c r="D28" s="20">
        <f t="shared" si="4"/>
        <v>12241325</v>
      </c>
      <c r="E28" s="20">
        <f t="shared" si="4"/>
        <v>825228.09395388362</v>
      </c>
      <c r="F28" s="20">
        <f t="shared" si="2"/>
        <v>13066553.093953883</v>
      </c>
      <c r="G28" s="34">
        <f t="shared" si="3"/>
        <v>0.17339214293572994</v>
      </c>
    </row>
    <row r="29" spans="3:9" s="12" customFormat="1">
      <c r="C29" s="17" t="s">
        <v>5</v>
      </c>
      <c r="D29" s="20">
        <f t="shared" si="4"/>
        <v>8150571</v>
      </c>
      <c r="E29" s="20">
        <f t="shared" si="4"/>
        <v>358319.37285977555</v>
      </c>
      <c r="F29" s="20">
        <f t="shared" si="2"/>
        <v>8508890.372859776</v>
      </c>
      <c r="G29" s="34">
        <f t="shared" si="3"/>
        <v>0.11291231322804174</v>
      </c>
    </row>
    <row r="30" spans="3:9" s="12" customFormat="1">
      <c r="C30" s="17" t="s">
        <v>6</v>
      </c>
      <c r="D30" s="20">
        <f t="shared" si="4"/>
        <v>111129</v>
      </c>
      <c r="E30" s="20">
        <f t="shared" si="4"/>
        <v>5117164.509289938</v>
      </c>
      <c r="F30" s="20">
        <f t="shared" si="2"/>
        <v>5228293.509289938</v>
      </c>
      <c r="G30" s="34">
        <f t="shared" si="3"/>
        <v>6.9379048089753981E-2</v>
      </c>
    </row>
    <row r="31" spans="3:9" s="12" customFormat="1">
      <c r="C31" s="17" t="s">
        <v>7</v>
      </c>
      <c r="D31" s="20">
        <f t="shared" si="4"/>
        <v>0</v>
      </c>
      <c r="E31" s="20">
        <f t="shared" si="4"/>
        <v>10926423.337788835</v>
      </c>
      <c r="F31" s="20">
        <f t="shared" si="2"/>
        <v>10926423.337788835</v>
      </c>
      <c r="G31" s="34">
        <f t="shared" si="3"/>
        <v>0.14499278758059159</v>
      </c>
    </row>
    <row r="32" spans="3:9" s="12" customFormat="1">
      <c r="C32" s="15" t="s">
        <v>0</v>
      </c>
      <c r="D32" s="24">
        <f>SUM(D25:D31)</f>
        <v>54253679.799999997</v>
      </c>
      <c r="E32" s="24">
        <f>SUM(E25:E31)</f>
        <v>21104712.297369543</v>
      </c>
      <c r="F32" s="24">
        <f>SUM(F25:F31)</f>
        <v>75358392.097369552</v>
      </c>
      <c r="G32" s="35">
        <f t="shared" si="3"/>
        <v>1</v>
      </c>
    </row>
    <row r="33" spans="3:8" s="12" customFormat="1">
      <c r="C33" s="14"/>
      <c r="D33" s="14"/>
      <c r="E33" s="14"/>
      <c r="F33" s="14"/>
      <c r="G33" s="14"/>
      <c r="H33" s="14"/>
    </row>
    <row r="34" spans="3:8" s="12" customFormat="1">
      <c r="C34" s="14"/>
      <c r="D34" s="14"/>
      <c r="E34" s="14"/>
      <c r="F34" s="14"/>
      <c r="G34" s="14"/>
      <c r="H34" s="14"/>
    </row>
    <row r="35" spans="3:8" s="12" customFormat="1">
      <c r="C35" s="14"/>
      <c r="D35" s="14"/>
      <c r="E35" s="14"/>
      <c r="F35" s="14"/>
      <c r="G35" s="14"/>
      <c r="H35" s="14"/>
    </row>
    <row r="36" spans="3:8" s="12" customFormat="1" ht="15.75">
      <c r="C36" s="13" t="s">
        <v>33</v>
      </c>
      <c r="D36" s="14"/>
      <c r="E36" s="14"/>
      <c r="F36" s="14"/>
      <c r="G36" s="14"/>
      <c r="H36" s="14"/>
    </row>
    <row r="37" spans="3:8" s="12" customFormat="1">
      <c r="C37" s="17" t="s">
        <v>34</v>
      </c>
      <c r="D37" s="37">
        <v>21204139</v>
      </c>
      <c r="E37" s="14"/>
      <c r="F37" s="14"/>
      <c r="G37" s="14"/>
      <c r="H37" s="14"/>
    </row>
    <row r="38" spans="3:8" s="12" customFormat="1">
      <c r="C38" s="17" t="s">
        <v>35</v>
      </c>
      <c r="D38" s="38">
        <v>67.266099999999994</v>
      </c>
      <c r="E38" s="14"/>
      <c r="F38" s="14"/>
      <c r="G38" s="14"/>
      <c r="H38" s="14"/>
    </row>
    <row r="39" spans="3:8" s="12" customFormat="1"/>
    <row r="40" spans="3:8" s="12" customFormat="1"/>
    <row r="41" spans="3:8" s="12" customFormat="1"/>
    <row r="42" spans="3:8" s="12" customFormat="1"/>
    <row r="43" spans="3:8" s="12" customFormat="1"/>
    <row r="44" spans="3:8" s="12" customFormat="1"/>
    <row r="45" spans="3:8" s="12" customFormat="1"/>
    <row r="46" spans="3:8" s="12" customFormat="1"/>
    <row r="47" spans="3:8" s="12" customFormat="1"/>
    <row r="48" spans="3:8"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sheetData>
  <mergeCells count="4">
    <mergeCell ref="A1:G1"/>
    <mergeCell ref="C5:G5"/>
    <mergeCell ref="C12:H12"/>
    <mergeCell ref="C23:H23"/>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Costing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2019-11-07T20:05:08Z</dcterms:created>
  <dcterms:modified xsi:type="dcterms:W3CDTF">2019-11-07T20:05:12Z</dcterms:modified>
</cp:coreProperties>
</file>