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A53CEBDA-7996-6B42-98AE-3E13E2B0A3A9}" xr6:coauthVersionLast="45" xr6:coauthVersionMax="45" xr10:uidLastSave="{00000000-0000-0000-0000-000000000000}"/>
  <bookViews>
    <workbookView xWindow="0" yWindow="460" windowWidth="33600" windowHeight="18580" xr2:uid="{82453088-2754-47BC-8FD8-1433A3754EB1}"/>
  </bookViews>
  <sheets>
    <sheet name="Introduction" sheetId="1" r:id="rId1"/>
    <sheet name="Costing 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E21" i="2"/>
  <c r="F21" i="2"/>
  <c r="E31" i="2"/>
  <c r="D31" i="2"/>
  <c r="E30" i="2"/>
  <c r="D30" i="2"/>
  <c r="E29" i="2"/>
  <c r="D29" i="2"/>
  <c r="E28" i="2"/>
  <c r="D28" i="2"/>
  <c r="F26" i="2"/>
  <c r="D26" i="2"/>
  <c r="E25" i="2"/>
  <c r="D25" i="2"/>
  <c r="E27" i="2"/>
  <c r="E26" i="2"/>
  <c r="G26" i="2" s="1"/>
  <c r="G20" i="2" l="1"/>
  <c r="F31" i="2"/>
  <c r="G31" i="2" s="1"/>
  <c r="F29" i="2"/>
  <c r="G18" i="2"/>
  <c r="G14" i="2"/>
  <c r="D7" i="2"/>
  <c r="E7" i="2" s="1"/>
  <c r="F25" i="2"/>
  <c r="G25" i="2" s="1"/>
  <c r="G19" i="2"/>
  <c r="F30" i="2"/>
  <c r="G30" i="2" s="1"/>
  <c r="F27" i="2"/>
  <c r="F28" i="2"/>
  <c r="G17" i="2"/>
  <c r="G29" i="2"/>
  <c r="G28" i="2"/>
  <c r="G16" i="2"/>
  <c r="D32" i="2"/>
  <c r="E32" i="2"/>
  <c r="F9" i="2" s="1"/>
  <c r="G9" i="2" s="1"/>
  <c r="G15" i="2"/>
  <c r="D27" i="2"/>
  <c r="D9" i="2"/>
  <c r="E9" i="2" s="1"/>
  <c r="G27" i="2" l="1"/>
  <c r="F8" i="2"/>
  <c r="G8" i="2" s="1"/>
  <c r="F32" i="2"/>
  <c r="F7" i="2" s="1"/>
  <c r="G7" i="2" s="1"/>
  <c r="G21" i="2"/>
  <c r="H19" i="2" s="1"/>
  <c r="D8" i="2"/>
  <c r="E8" i="2" s="1"/>
  <c r="E10" i="2" s="1"/>
  <c r="G10" i="2" l="1"/>
  <c r="G32" i="2"/>
  <c r="H15" i="2"/>
  <c r="H18" i="2"/>
  <c r="H20" i="2"/>
  <c r="H16" i="2"/>
  <c r="H14" i="2"/>
  <c r="H17" i="2"/>
  <c r="H21" i="2"/>
  <c r="D10" i="2"/>
  <c r="H32" i="2" l="1"/>
  <c r="F10" i="2"/>
  <c r="H26" i="2"/>
  <c r="H30" i="2"/>
  <c r="H25" i="2"/>
  <c r="H31" i="2"/>
  <c r="H28" i="2"/>
  <c r="H29" i="2"/>
  <c r="H27" i="2"/>
</calcChain>
</file>

<file path=xl/sharedStrings.xml><?xml version="1.0" encoding="utf-8"?>
<sst xmlns="http://schemas.openxmlformats.org/spreadsheetml/2006/main" count="66" uniqueCount="48">
  <si>
    <t xml:space="preserve">Kenya 2019 Cost per Child  </t>
  </si>
  <si>
    <t>Costing Model Assumptions and Data Sources</t>
  </si>
  <si>
    <t>a. Which costs are reported in this model</t>
  </si>
  <si>
    <t xml:space="preserve">1. This model includes all contributing expenditures to Round 7 of Kenya's National School Based Deworming Program (NSBDP) that took place in 2019. </t>
  </si>
  <si>
    <t xml:space="preserve">2. These expenditures include costs to Evidence Action as well as partner costs incurred by the World Health Organization and affiliates of the Government of Kenya (i.e. Kenya Medical Research Institute - KEMRI).  Further, the bulk of the NSBDP's implementation work in the areas of community awareness and training is executed by staff from Kenya's Ministry of Health (MOH) and Ministry of Education Science and Technology (MoEST/MOE). We did conduct a separate exercise to estimate government contributions and staff time; however these costs are not included in this model. We exclude government staff time costs from our cost per child models due to the unavailability of estimates across all of our geographies. </t>
  </si>
  <si>
    <t>3. Round 7 of the NSBDP took place between July 2018-September 2019. In Kenya, the standard window for costs has been July to June for past CPC analyses. A third wave for deworming actually occurred in September of 2019 due to delays in drug procurement during the earlier waves. Since the treatment figures from wave 3 are included within 2019 treatment numbers, we have included the implementation costs through September in this analysis. This does not include program management, salary, fringe, and staff benefit costs incurred between June-September, as those will be included in the 2020 cost per child analysis.</t>
  </si>
  <si>
    <t xml:space="preserve">b. Sources of this model's data  </t>
  </si>
  <si>
    <t xml:space="preserve">1. Round 7 expenditures were categorized by program area and aggregated by cost category to feed into the cost per child estimates. </t>
  </si>
  <si>
    <r>
      <t>2. The "</t>
    </r>
    <r>
      <rPr>
        <b/>
        <sz val="10"/>
        <color theme="1"/>
        <rFont val="Prensa Book"/>
        <family val="3"/>
      </rPr>
      <t>Approximate # children treated</t>
    </r>
    <r>
      <rPr>
        <sz val="10"/>
        <color theme="1"/>
        <rFont val="Prensa Book"/>
        <family val="3"/>
      </rPr>
      <t>"</t>
    </r>
    <r>
      <rPr>
        <sz val="10"/>
        <rFont val="Prensa Book"/>
        <family val="3"/>
      </rPr>
      <t xml:space="preserve"> (reported in cell D37</t>
    </r>
    <r>
      <rPr>
        <sz val="10"/>
        <color theme="1"/>
        <rFont val="Prensa Book"/>
        <family val="3"/>
      </rPr>
      <t>) is the number reported by the NSBDP's Year 7 report of final results</t>
    </r>
  </si>
  <si>
    <r>
      <t xml:space="preserve">3. The </t>
    </r>
    <r>
      <rPr>
        <b/>
        <sz val="10"/>
        <color theme="1"/>
        <rFont val="Prensa Book"/>
        <family val="3"/>
      </rPr>
      <t xml:space="preserve"># of Albendazole and Praziquantel tablets </t>
    </r>
    <r>
      <rPr>
        <sz val="10"/>
        <color theme="1"/>
        <rFont val="Prensa Book"/>
        <family val="3"/>
      </rPr>
      <t>reflected in the model are based on the approximate # of children treated for STH and schisto respectively.</t>
    </r>
  </si>
  <si>
    <r>
      <t xml:space="preserve">4. </t>
    </r>
    <r>
      <rPr>
        <b/>
        <sz val="10"/>
        <color theme="1"/>
        <rFont val="Prensa Book"/>
        <family val="3"/>
      </rPr>
      <t>Exchange rates</t>
    </r>
    <r>
      <rPr>
        <sz val="10"/>
        <color theme="1"/>
        <rFont val="Prensa Book"/>
        <family val="3"/>
      </rPr>
      <t xml:space="preserve"> for cost conversion in this model used the rate of </t>
    </r>
    <r>
      <rPr>
        <sz val="10"/>
        <rFont val="Prensa Book"/>
        <family val="3"/>
      </rPr>
      <t>101.2 Kenyan shillings to the dollar (cell D38).</t>
    </r>
    <r>
      <rPr>
        <sz val="10"/>
        <color theme="1"/>
        <rFont val="Prensa Book"/>
        <family val="3"/>
      </rPr>
      <t xml:space="preserve"> This represents the average (mean) exchange rate across all expenses incurred in Kenya between</t>
    </r>
    <r>
      <rPr>
        <sz val="10"/>
        <rFont val="Prensa Book"/>
        <family val="3"/>
      </rPr>
      <t xml:space="preserve"> July 2018 and June 2019</t>
    </r>
    <r>
      <rPr>
        <sz val="10"/>
        <color theme="1"/>
        <rFont val="Prensa Book"/>
        <family val="3"/>
      </rPr>
      <t>.</t>
    </r>
  </si>
  <si>
    <r>
      <t xml:space="preserve">5. </t>
    </r>
    <r>
      <rPr>
        <b/>
        <sz val="10"/>
        <rFont val="Prensa Book"/>
        <family val="3"/>
      </rPr>
      <t>Overhead</t>
    </r>
    <r>
      <rPr>
        <sz val="10"/>
        <rFont val="Prensa Book"/>
        <family val="3"/>
      </rPr>
      <t xml:space="preserve"> costs for Evidence Action were calculated at a rate of 18% based off of financial records. </t>
    </r>
  </si>
  <si>
    <t xml:space="preserve">c. Costs associated with prevalence surveys  </t>
  </si>
  <si>
    <r>
      <t xml:space="preserve">Prevalence surveys are typically meant to inform 5 years of deworming treatment. We have estimated the prevalence survey costs that would be incurred between year 6-year 10 of the program. The estimate includes the cost of prevalence surveys that were conducted in 2018, a survey expected for 2021, some ongoing data analysis costs in other years, and a separate estimate for schistosomiasis mapping. The implementation costs of these surveys were divded across 5 years. Therefore, </t>
    </r>
    <r>
      <rPr>
        <b/>
        <sz val="10"/>
        <rFont val="Prensa Book"/>
        <family val="3"/>
      </rPr>
      <t>this model includes 1/5 of the total survey-associated costs</t>
    </r>
    <r>
      <rPr>
        <sz val="10"/>
        <rFont val="Prensa Book"/>
        <family val="3"/>
      </rPr>
      <t xml:space="preserve">. </t>
    </r>
  </si>
  <si>
    <t xml:space="preserve">d. Costs associated with drugs </t>
  </si>
  <si>
    <r>
      <t xml:space="preserve">1. Drug costs are included in the model as imputed costs. As NSBDP drugs are procured through the WHO donation program, they do not pose a direct cost to Evidence Action or the government; however, their imputed value is included in the model as an important incremental cost to running the program. The value of the drugs has been calculated based on the number of individuals treated for STH and schisto in Round 7, and an estimate for the cost of </t>
    </r>
    <r>
      <rPr>
        <b/>
        <sz val="10"/>
        <color theme="1"/>
        <rFont val="Prensa Book"/>
      </rPr>
      <t xml:space="preserve">Albendazole ($0.04) </t>
    </r>
    <r>
      <rPr>
        <sz val="10"/>
        <color theme="1"/>
        <rFont val="Prensa Book"/>
      </rPr>
      <t>from the Kenya country team</t>
    </r>
    <r>
      <rPr>
        <sz val="10"/>
        <color theme="1"/>
        <rFont val="Prensa Book"/>
        <family val="3"/>
      </rPr>
      <t xml:space="preserve">. Leftover drugs are turned back over to the Ministry of Health for further use and thus are not reflected as a cost to the NSBDP.   </t>
    </r>
  </si>
  <si>
    <t xml:space="preserve">2. Drug storage is provided by the Kenya Medical Supplies Authority (KEMSA) under the auspices of the Ministry of Health. Although neither Evidence Action nor the Ministry of Health paid directly for the storage of drugs in Round 7, the invoices from KEMSA to the MOH for drug storage costs average $8,602 annually. This was estimated based off of KEMSA's invoices shared with Evidence Action for the years 2012-2017. Although we have low confidence in the accuracy of this data and have not been able to gather updated sources of data for these costs, we have estimated drug storage costs to the best of our ability with the data on hand. </t>
  </si>
  <si>
    <t xml:space="preserve">e. Cost per child results </t>
  </si>
  <si>
    <r>
      <t xml:space="preserve">The cost per child in Kenya for the 2019 deworming round was </t>
    </r>
    <r>
      <rPr>
        <b/>
        <sz val="10"/>
        <rFont val="Prensa Book"/>
      </rPr>
      <t>$0.44</t>
    </r>
  </si>
  <si>
    <t>NSBDP Round 7: July 2018-September 2019</t>
  </si>
  <si>
    <t>I. Results</t>
  </si>
  <si>
    <t xml:space="preserve">Cost per Child </t>
  </si>
  <si>
    <t>Expensing Party</t>
  </si>
  <si>
    <t>Sum Total</t>
  </si>
  <si>
    <t>Cost per Child, USD</t>
  </si>
  <si>
    <t>Sum Total, local currency</t>
  </si>
  <si>
    <t xml:space="preserve">Cost per child, local currency </t>
  </si>
  <si>
    <t>DtWI</t>
  </si>
  <si>
    <t xml:space="preserve">Government </t>
  </si>
  <si>
    <t>Partners</t>
  </si>
  <si>
    <t xml:space="preserve">Total </t>
  </si>
  <si>
    <t xml:space="preserve">Cost by Program Area (USD) </t>
  </si>
  <si>
    <t xml:space="preserve">Cost Category </t>
  </si>
  <si>
    <t>Partners (KEMRI/WHO)</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</si>
  <si>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</si>
  <si>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</si>
  <si>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</si>
  <si>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</si>
  <si>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</si>
  <si>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</si>
  <si>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</si>
  <si>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</si>
  <si>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</si>
  <si>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</si>
  <si>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</si>
  <si>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 for STH</t>
  </si>
  <si>
    <t>Exchange rate</t>
  </si>
  <si>
    <t>Approximate # children treated for 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</si>
</sst>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_([$KES]\ * #,##0.00_);_([$KES]\ * \(#,##0.00\);_([$KES]\ * &quot;-&quot;??_);_(@_)"/>
    <numFmt numFmtId="167" formatCode="_(&quot;$&quot;* #,##0.000_);_(&quot;$&quot;* \(#,##0.000\);_(&quot;$&quot;* &quot;-&quot;??_);_(@_)"/>
    <numFmt numFmtId="168" formatCode="[$KES]\ #,##0.00"/>
    <numFmt numFmtId="169" formatCode="_(* #,##0_);_(* \(#,##0\);_(* &quot;-&quot;??_);_(@_)"/>
  </numFmts>
  <fonts count="18">
    <font>
      <sz val="11"/>
      <color theme="1"/>
      <name val="Calibri"/>
      <family val="2"/>
      <scheme val="minor"/>
    </font>
    <font>
      <sz val="11"/>
      <color theme="1"/>
      <name val="Calibri"/>
      <family val="2"/>
      <scheme val="minor"/>
    </font>
    <font>
      <sz val="8"/>
      <color theme="1"/>
      <name val="Tahoma"/>
      <family val="2"/>
    </font>
    <font>
      <b/>
      <sz val="14"/>
      <color theme="0"/>
      <name val="Tahoma"/>
      <family val="2"/>
    </font>
    <font>
      <b/>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b/>
      <sz val="10"/>
      <name val="Prensa Book"/>
      <family val="3"/>
    </font>
    <font>
      <b/>
      <sz val="10"/>
      <color theme="1"/>
      <name val="Prensa Book"/>
    </font>
    <font>
      <sz val="10"/>
      <color theme="1"/>
      <name val="Prensa Book"/>
    </font>
    <font>
      <b/>
      <sz val="10"/>
      <name val="Prensa Book"/>
    </font>
    <font>
      <sz val="12"/>
      <name val="Tahoma"/>
      <family val="2"/>
    </font>
    <font>
      <sz val="12"/>
      <color theme="1"/>
      <name val="Tahoma"/>
      <family val="2"/>
    </font>
    <font>
      <sz val="11"/>
      <color theme="1"/>
      <name val="Tahoma"/>
      <family val="2"/>
    </font>
    <font>
      <b/>
      <sz val="8"/>
      <color theme="1"/>
      <name val="Tahoma"/>
      <family val="2"/>
    </font>
    <font>
      <sz val="9"/>
      <color theme="1"/>
      <name val="Tahoma"/>
      <family val="2"/>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3" fillId="2" borderId="0" xfId="1" applyFont="1" applyFill="1" applyAlignment="1">
      <alignment vertical="center" wrapText="1"/>
    </xf>
    <xf numFmtId="0" fontId="0" fillId="0" borderId="0" xfId="0" applyAlignment="1">
      <alignment wrapText="1"/>
    </xf>
    <xf numFmtId="0" fontId="4" fillId="0" borderId="0" xfId="0" applyFont="1" applyAlignment="1">
      <alignment wrapText="1"/>
    </xf>
    <xf numFmtId="0" fontId="5" fillId="0" borderId="0" xfId="2" applyFont="1" applyAlignment="1">
      <alignment horizontal="left" wrapText="1"/>
    </xf>
    <xf numFmtId="0" fontId="6" fillId="0" borderId="0" xfId="2" applyFont="1" applyAlignment="1">
      <alignment horizontal="left" wrapText="1"/>
    </xf>
    <xf numFmtId="0" fontId="8" fillId="0" borderId="0" xfId="2" applyFont="1" applyAlignment="1">
      <alignment horizontal="left" wrapText="1"/>
    </xf>
    <xf numFmtId="0" fontId="6"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horizontal="left" wrapText="1"/>
    </xf>
    <xf numFmtId="0" fontId="1" fillId="3" borderId="0" xfId="2" applyFill="1"/>
    <xf numFmtId="0" fontId="13" fillId="3" borderId="0" xfId="2" applyFont="1" applyFill="1" applyBorder="1" applyAlignment="1">
      <alignment vertical="center"/>
    </xf>
    <xf numFmtId="0" fontId="14" fillId="3" borderId="0" xfId="2" applyFont="1" applyFill="1" applyBorder="1"/>
    <xf numFmtId="0" fontId="1" fillId="3" borderId="0" xfId="2" applyFill="1" applyBorder="1"/>
    <xf numFmtId="0" fontId="16" fillId="3" borderId="1" xfId="2" applyFont="1" applyFill="1" applyBorder="1"/>
    <xf numFmtId="0" fontId="16" fillId="3" borderId="1" xfId="2" applyFont="1" applyFill="1" applyBorder="1" applyAlignment="1">
      <alignment wrapText="1"/>
    </xf>
    <xf numFmtId="0" fontId="2" fillId="3" borderId="0" xfId="2" applyFont="1" applyFill="1"/>
    <xf numFmtId="0" fontId="2" fillId="3" borderId="1" xfId="2" applyFont="1" applyFill="1" applyBorder="1"/>
    <xf numFmtId="164" fontId="2" fillId="3" borderId="1" xfId="3" applyNumberFormat="1" applyFont="1" applyFill="1" applyBorder="1"/>
    <xf numFmtId="44" fontId="2" fillId="3" borderId="1" xfId="3" applyFont="1" applyFill="1" applyBorder="1"/>
    <xf numFmtId="165" fontId="2" fillId="3" borderId="1" xfId="2" applyNumberFormat="1" applyFont="1" applyFill="1" applyBorder="1"/>
    <xf numFmtId="166" fontId="2" fillId="3" borderId="1" xfId="2" applyNumberFormat="1" applyFont="1" applyFill="1" applyBorder="1"/>
    <xf numFmtId="167" fontId="2" fillId="3" borderId="1" xfId="3" applyNumberFormat="1" applyFont="1" applyFill="1" applyBorder="1"/>
    <xf numFmtId="164" fontId="16" fillId="3" borderId="1" xfId="2" applyNumberFormat="1" applyFont="1" applyFill="1" applyBorder="1"/>
    <xf numFmtId="44" fontId="16" fillId="3" borderId="1" xfId="3" applyNumberFormat="1" applyFont="1" applyFill="1" applyBorder="1"/>
    <xf numFmtId="165" fontId="16" fillId="3" borderId="1" xfId="2" applyNumberFormat="1" applyFont="1" applyFill="1" applyBorder="1"/>
    <xf numFmtId="166" fontId="16" fillId="3" borderId="1" xfId="2" applyNumberFormat="1" applyFont="1" applyFill="1" applyBorder="1"/>
    <xf numFmtId="44" fontId="1" fillId="3" borderId="0" xfId="2" applyNumberFormat="1" applyFill="1"/>
    <xf numFmtId="166" fontId="1" fillId="3" borderId="0" xfId="2" applyNumberFormat="1" applyFill="1"/>
    <xf numFmtId="0" fontId="16" fillId="3" borderId="1" xfId="2" applyFont="1" applyFill="1" applyBorder="1" applyAlignment="1">
      <alignment vertical="center"/>
    </xf>
    <xf numFmtId="0" fontId="16" fillId="3" borderId="1" xfId="2" applyFont="1" applyFill="1" applyBorder="1" applyAlignment="1">
      <alignment vertical="center" wrapText="1"/>
    </xf>
    <xf numFmtId="164" fontId="2" fillId="0" borderId="1" xfId="3" applyNumberFormat="1" applyFont="1" applyFill="1" applyBorder="1"/>
    <xf numFmtId="9" fontId="2" fillId="3" borderId="1" xfId="4" applyFont="1" applyFill="1" applyBorder="1"/>
    <xf numFmtId="44" fontId="2" fillId="3" borderId="0" xfId="3" applyFont="1" applyFill="1"/>
    <xf numFmtId="164" fontId="2" fillId="3" borderId="1" xfId="2" applyNumberFormat="1" applyFont="1" applyFill="1" applyBorder="1"/>
    <xf numFmtId="0" fontId="2" fillId="3" borderId="1" xfId="2" applyFont="1" applyFill="1" applyBorder="1" applyAlignment="1">
      <alignment wrapText="1"/>
    </xf>
    <xf numFmtId="164" fontId="16" fillId="3" borderId="1" xfId="3" applyNumberFormat="1" applyFont="1" applyFill="1" applyBorder="1"/>
    <xf numFmtId="9" fontId="16" fillId="3" borderId="1" xfId="4" applyFont="1" applyFill="1" applyBorder="1"/>
    <xf numFmtId="168" fontId="16" fillId="3" borderId="1" xfId="2" applyNumberFormat="1" applyFont="1" applyFill="1" applyBorder="1"/>
    <xf numFmtId="169" fontId="2" fillId="3" borderId="1" xfId="5" applyNumberFormat="1" applyFont="1" applyFill="1" applyBorder="1"/>
    <xf numFmtId="1" fontId="2" fillId="0" borderId="1" xfId="2" applyNumberFormat="1" applyFont="1" applyFill="1" applyBorder="1"/>
    <xf numFmtId="0" fontId="3" fillId="2" borderId="0" xfId="1" applyFont="1" applyFill="1" applyAlignment="1">
      <alignment horizontal="left" vertical="center"/>
    </xf>
    <xf numFmtId="0" fontId="15" fillId="3" borderId="0" xfId="2" applyFont="1" applyFill="1" applyBorder="1" applyAlignment="1">
      <alignment horizontal="center"/>
    </xf>
    <xf numFmtId="0" fontId="17" fillId="3" borderId="0" xfId="2" applyFont="1" applyFill="1" applyAlignment="1">
      <alignment horizontal="center"/>
    </xf>
  </cellXfs>
  <cellStyles count="6">
    <cellStyle name="Comma 2" xfId="5" xr:uid="{20F136E9-8868-48FA-869D-0D0873DDD5D1}"/>
    <cellStyle name="Currency 2" xfId="3" xr:uid="{64A057DB-03D7-426C-A113-A7C25D1CD3B7}"/>
    <cellStyle name="Normal" xfId="0" builtinId="0"/>
    <cellStyle name="Normal 2" xfId="1" xr:uid="{40B6A5F7-B5B0-4B87-9247-63F50484F199}"/>
    <cellStyle name="Normal 3" xfId="2" xr:uid="{D87976AC-1A8C-4E9E-ACEE-F7A1B8F9187A}"/>
    <cellStyle name="Percent 2" xfId="4" xr:uid="{D2D0B83D-C1F3-4829-ADDD-533EC5CB6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041E-2EFD-4EB1-A678-D2B02A78B916}">
  <dimension ref="A1:A20"/>
  <sheetViews>
    <sheetView tabSelected="1" workbookViewId="0">
      <selection activeCell="B15" sqref="B15"/>
    </sheetView>
  </sheetViews>
  <sheetFormatPr baseColWidth="10" defaultColWidth="8.83203125" defaultRowHeight="15"/>
  <cols>
    <col min="1" max="1" width="79.83203125" customWidth="1"/>
  </cols>
  <sheetData>
    <row r="1" spans="1:1" ht="19">
      <c r="A1" s="1" t="s">
        <v>0</v>
      </c>
    </row>
    <row r="2" spans="1:1">
      <c r="A2" s="2"/>
    </row>
    <row r="3" spans="1:1" ht="16">
      <c r="A3" s="3" t="s">
        <v>1</v>
      </c>
    </row>
    <row r="4" spans="1:1">
      <c r="A4" s="4" t="s">
        <v>2</v>
      </c>
    </row>
    <row r="5" spans="1:1" ht="29">
      <c r="A5" s="5" t="s">
        <v>3</v>
      </c>
    </row>
    <row r="6" spans="1:1" ht="99">
      <c r="A6" s="5" t="s">
        <v>4</v>
      </c>
    </row>
    <row r="7" spans="1:1" ht="85">
      <c r="A7" s="5" t="s">
        <v>5</v>
      </c>
    </row>
    <row r="8" spans="1:1">
      <c r="A8" s="4" t="s">
        <v>6</v>
      </c>
    </row>
    <row r="9" spans="1:1" ht="29">
      <c r="A9" s="5" t="s">
        <v>7</v>
      </c>
    </row>
    <row r="10" spans="1:1" ht="29">
      <c r="A10" s="5" t="s">
        <v>8</v>
      </c>
    </row>
    <row r="11" spans="1:1" ht="29">
      <c r="A11" s="5" t="s">
        <v>9</v>
      </c>
    </row>
    <row r="12" spans="1:1" ht="43">
      <c r="A12" s="5" t="s">
        <v>10</v>
      </c>
    </row>
    <row r="13" spans="1:1">
      <c r="A13" s="6" t="s">
        <v>11</v>
      </c>
    </row>
    <row r="14" spans="1:1">
      <c r="A14" s="4" t="s">
        <v>12</v>
      </c>
    </row>
    <row r="15" spans="1:1" ht="85">
      <c r="A15" s="6" t="s">
        <v>13</v>
      </c>
    </row>
    <row r="16" spans="1:1">
      <c r="A16" s="4" t="s">
        <v>14</v>
      </c>
    </row>
    <row r="17" spans="1:1" ht="85">
      <c r="A17" s="5" t="s">
        <v>15</v>
      </c>
    </row>
    <row r="18" spans="1:1" ht="84">
      <c r="A18" s="7" t="s">
        <v>16</v>
      </c>
    </row>
    <row r="19" spans="1:1">
      <c r="A19" s="8" t="s">
        <v>17</v>
      </c>
    </row>
    <row r="20" spans="1:1">
      <c r="A20" s="9"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2F663-F8FA-49B0-8C15-874426AEB63A}">
  <dimension ref="A1:I41"/>
  <sheetViews>
    <sheetView workbookViewId="0">
      <selection activeCell="H14" sqref="H14"/>
    </sheetView>
  </sheetViews>
  <sheetFormatPr baseColWidth="10" defaultColWidth="8.83203125" defaultRowHeight="15"/>
  <cols>
    <col min="3" max="3" width="26.83203125" bestFit="1" customWidth="1"/>
    <col min="4" max="4" width="12.33203125" bestFit="1" customWidth="1"/>
    <col min="5" max="5" width="13.6640625" bestFit="1" customWidth="1"/>
    <col min="6" max="7" width="14.5" bestFit="1" customWidth="1"/>
  </cols>
  <sheetData>
    <row r="1" spans="1:9" ht="18">
      <c r="A1" s="41" t="s">
        <v>0</v>
      </c>
      <c r="B1" s="41"/>
      <c r="C1" s="41"/>
      <c r="D1" s="10"/>
      <c r="E1" s="10"/>
      <c r="F1" s="10"/>
      <c r="G1" s="10"/>
      <c r="H1" s="10"/>
      <c r="I1" s="10"/>
    </row>
    <row r="2" spans="1:9">
      <c r="A2" s="11" t="s">
        <v>19</v>
      </c>
      <c r="B2" s="10"/>
      <c r="C2" s="10"/>
      <c r="D2" s="10"/>
      <c r="E2" s="10"/>
      <c r="F2" s="10"/>
      <c r="G2" s="10"/>
      <c r="H2" s="10"/>
      <c r="I2" s="10"/>
    </row>
    <row r="3" spans="1:9" ht="16">
      <c r="A3" s="10"/>
      <c r="B3" s="10"/>
      <c r="C3" s="12" t="s">
        <v>20</v>
      </c>
      <c r="D3" s="13"/>
      <c r="E3" s="13"/>
      <c r="F3" s="13"/>
      <c r="G3" s="13"/>
      <c r="H3" s="10"/>
      <c r="I3" s="10"/>
    </row>
    <row r="4" spans="1:9">
      <c r="A4" s="10"/>
      <c r="B4" s="10"/>
      <c r="C4" s="13"/>
      <c r="D4" s="13"/>
      <c r="E4" s="13"/>
      <c r="F4" s="13"/>
      <c r="G4" s="13"/>
      <c r="H4" s="10"/>
      <c r="I4" s="10"/>
    </row>
    <row r="5" spans="1:9">
      <c r="A5" s="10"/>
      <c r="B5" s="10"/>
      <c r="C5" s="42" t="s">
        <v>21</v>
      </c>
      <c r="D5" s="42"/>
      <c r="E5" s="42"/>
      <c r="F5" s="42"/>
      <c r="G5" s="42"/>
      <c r="H5" s="10"/>
      <c r="I5" s="10"/>
    </row>
    <row r="6" spans="1:9" ht="25">
      <c r="A6" s="10"/>
      <c r="B6" s="10"/>
      <c r="C6" s="14" t="s">
        <v>22</v>
      </c>
      <c r="D6" s="14" t="s">
        <v>23</v>
      </c>
      <c r="E6" s="15" t="s">
        <v>24</v>
      </c>
      <c r="F6" s="15" t="s">
        <v>25</v>
      </c>
      <c r="G6" s="15" t="s">
        <v>26</v>
      </c>
      <c r="H6" s="16"/>
      <c r="I6" s="10"/>
    </row>
    <row r="7" spans="1:9">
      <c r="A7" s="10"/>
      <c r="B7" s="10"/>
      <c r="C7" s="17" t="s">
        <v>27</v>
      </c>
      <c r="D7" s="18">
        <f>F21</f>
        <v>2310453.2768176254</v>
      </c>
      <c r="E7" s="19">
        <f>D7/$D$37</f>
        <v>0.37665553715501621</v>
      </c>
      <c r="F7" s="20">
        <f>F32</f>
        <v>233731229.61606306</v>
      </c>
      <c r="G7" s="21">
        <f>F7/$D$37</f>
        <v>38.103415777444333</v>
      </c>
      <c r="H7" s="16"/>
      <c r="I7" s="10"/>
    </row>
    <row r="8" spans="1:9">
      <c r="A8" s="10"/>
      <c r="B8" s="10"/>
      <c r="C8" s="17" t="s">
        <v>28</v>
      </c>
      <c r="D8" s="18">
        <f>D21</f>
        <v>8602.4543463108639</v>
      </c>
      <c r="E8" s="22">
        <f t="shared" ref="E8:E9" si="0">D8/$D$37</f>
        <v>1.4023923769296734E-3</v>
      </c>
      <c r="F8" s="20">
        <f>D32</f>
        <v>870245.78780867287</v>
      </c>
      <c r="G8" s="21">
        <f t="shared" ref="G8:G9" si="1">F8/$D$37</f>
        <v>0.14186951883114809</v>
      </c>
      <c r="H8" s="16"/>
      <c r="I8" s="10"/>
    </row>
    <row r="9" spans="1:9">
      <c r="A9" s="10"/>
      <c r="B9" s="10"/>
      <c r="C9" s="17" t="s">
        <v>29</v>
      </c>
      <c r="D9" s="18">
        <f>E21</f>
        <v>405280.98099999997</v>
      </c>
      <c r="E9" s="19">
        <f t="shared" si="0"/>
        <v>6.6069860459383956E-2</v>
      </c>
      <c r="F9" s="20">
        <f>E32</f>
        <v>40999237.240412503</v>
      </c>
      <c r="G9" s="21">
        <f t="shared" si="1"/>
        <v>6.6837922587224305</v>
      </c>
      <c r="H9" s="16"/>
      <c r="I9" s="10"/>
    </row>
    <row r="10" spans="1:9">
      <c r="A10" s="10"/>
      <c r="B10" s="10"/>
      <c r="C10" s="14" t="s">
        <v>30</v>
      </c>
      <c r="D10" s="23">
        <f>G21</f>
        <v>2724336.7121639363</v>
      </c>
      <c r="E10" s="24">
        <f>SUM(E7:E9)</f>
        <v>0.44412778999132985</v>
      </c>
      <c r="F10" s="25">
        <f>G32</f>
        <v>275600712.64428425</v>
      </c>
      <c r="G10" s="26">
        <f>SUM(G7:G9)</f>
        <v>44.929077554997917</v>
      </c>
      <c r="H10" s="16"/>
      <c r="I10" s="27"/>
    </row>
    <row r="11" spans="1:9">
      <c r="A11" s="10"/>
      <c r="B11" s="10"/>
      <c r="C11" s="16"/>
      <c r="D11" s="16"/>
      <c r="E11" s="16"/>
      <c r="F11" s="16"/>
      <c r="G11" s="16"/>
      <c r="H11" s="16"/>
      <c r="I11" s="28"/>
    </row>
    <row r="12" spans="1:9">
      <c r="A12" s="10"/>
      <c r="B12" s="10"/>
      <c r="C12" s="43" t="s">
        <v>31</v>
      </c>
      <c r="D12" s="43"/>
      <c r="E12" s="43"/>
      <c r="F12" s="43"/>
      <c r="G12" s="43"/>
      <c r="H12" s="43"/>
      <c r="I12" s="10"/>
    </row>
    <row r="13" spans="1:9" ht="24">
      <c r="A13" s="10"/>
      <c r="B13" s="10"/>
      <c r="C13" s="29" t="s">
        <v>32</v>
      </c>
      <c r="D13" s="29" t="s">
        <v>28</v>
      </c>
      <c r="E13" s="30" t="s">
        <v>33</v>
      </c>
      <c r="F13" s="29" t="s">
        <v>27</v>
      </c>
      <c r="G13" s="29" t="s">
        <v>34</v>
      </c>
      <c r="H13" s="29" t="s">
        <v>35</v>
      </c>
      <c r="I13" s="10"/>
    </row>
    <row r="14" spans="1:9">
      <c r="A14" s="10"/>
      <c r="B14" s="10"/>
      <c r="C14" s="17" t="s">
        <v>36</v>
      </c>
      <c r="D14" s="19"/>
      <c r="E14" s="18"/>
      <c r="F14" s="31">
        <v>32034.204688902195</v>
      </c>
      <c r="G14" s="18">
        <f>SUM(D14:F14)</f>
        <v>32034.204688902195</v>
      </c>
      <c r="H14" s="32">
        <f t="shared" ref="H14:H21" si="2">G14/$G$21</f>
        <v>1.175853357107884E-2</v>
      </c>
      <c r="I14" s="10"/>
    </row>
    <row r="15" spans="1:9">
      <c r="A15" s="10"/>
      <c r="B15" s="10"/>
      <c r="C15" s="17" t="s">
        <v>37</v>
      </c>
      <c r="D15" s="33"/>
      <c r="E15" s="34">
        <v>109886.321</v>
      </c>
      <c r="F15" s="31"/>
      <c r="G15" s="18">
        <f>SUM(E15:F15)</f>
        <v>109886.321</v>
      </c>
      <c r="H15" s="32">
        <f t="shared" si="2"/>
        <v>4.033507330770339E-2</v>
      </c>
      <c r="I15" s="10"/>
    </row>
    <row r="16" spans="1:9">
      <c r="A16" s="10"/>
      <c r="B16" s="10"/>
      <c r="C16" s="17" t="s">
        <v>38</v>
      </c>
      <c r="D16" s="31">
        <v>8602.4543463108639</v>
      </c>
      <c r="E16" s="18">
        <v>295394.65999999997</v>
      </c>
      <c r="F16" s="31">
        <v>73315.405965119236</v>
      </c>
      <c r="G16" s="18">
        <f t="shared" ref="G16:G21" si="3">SUM(D16:F16)</f>
        <v>377312.5203114301</v>
      </c>
      <c r="H16" s="32">
        <f t="shared" si="2"/>
        <v>0.13849702154170634</v>
      </c>
      <c r="I16" s="10"/>
    </row>
    <row r="17" spans="1:9">
      <c r="A17" s="10"/>
      <c r="B17" s="10"/>
      <c r="C17" s="17" t="s">
        <v>39</v>
      </c>
      <c r="D17" s="19"/>
      <c r="E17" s="18"/>
      <c r="F17" s="31">
        <v>1057105.682959391</v>
      </c>
      <c r="G17" s="18">
        <f t="shared" si="3"/>
        <v>1057105.682959391</v>
      </c>
      <c r="H17" s="32">
        <f t="shared" si="2"/>
        <v>0.3880231390780377</v>
      </c>
      <c r="I17" s="10"/>
    </row>
    <row r="18" spans="1:9" ht="25">
      <c r="A18" s="10"/>
      <c r="B18" s="10"/>
      <c r="C18" s="35" t="s">
        <v>40</v>
      </c>
      <c r="D18" s="19"/>
      <c r="E18" s="18"/>
      <c r="F18" s="31">
        <v>88601.001493798642</v>
      </c>
      <c r="G18" s="18">
        <f t="shared" si="3"/>
        <v>88601.001493798642</v>
      </c>
      <c r="H18" s="32">
        <f t="shared" si="2"/>
        <v>3.2522045126875308E-2</v>
      </c>
      <c r="I18" s="10"/>
    </row>
    <row r="19" spans="1:9">
      <c r="A19" s="10"/>
      <c r="B19" s="10"/>
      <c r="C19" s="17" t="s">
        <v>41</v>
      </c>
      <c r="D19" s="19"/>
      <c r="E19" s="18"/>
      <c r="F19" s="31">
        <v>507708.31934397283</v>
      </c>
      <c r="G19" s="18">
        <f t="shared" si="3"/>
        <v>507708.31934397283</v>
      </c>
      <c r="H19" s="32">
        <f t="shared" si="2"/>
        <v>0.18636034124456699</v>
      </c>
      <c r="I19" s="10"/>
    </row>
    <row r="20" spans="1:9">
      <c r="A20" s="10"/>
      <c r="B20" s="10"/>
      <c r="C20" s="17" t="s">
        <v>42</v>
      </c>
      <c r="D20" s="19"/>
      <c r="E20" s="18"/>
      <c r="F20" s="31">
        <v>551688.66236644157</v>
      </c>
      <c r="G20" s="18">
        <f t="shared" si="3"/>
        <v>551688.66236644157</v>
      </c>
      <c r="H20" s="32">
        <f t="shared" si="2"/>
        <v>0.20250384613003145</v>
      </c>
      <c r="I20" s="10"/>
    </row>
    <row r="21" spans="1:9">
      <c r="A21" s="10"/>
      <c r="B21" s="10"/>
      <c r="C21" s="14" t="s">
        <v>30</v>
      </c>
      <c r="D21" s="23">
        <f t="shared" ref="D21:E21" si="4">SUM(D14:D20)</f>
        <v>8602.4543463108639</v>
      </c>
      <c r="E21" s="23">
        <f t="shared" si="4"/>
        <v>405280.98099999997</v>
      </c>
      <c r="F21" s="23">
        <f>SUM(F14:F20)</f>
        <v>2310453.2768176254</v>
      </c>
      <c r="G21" s="36">
        <f t="shared" si="3"/>
        <v>2724336.7121639363</v>
      </c>
      <c r="H21" s="37">
        <f t="shared" si="2"/>
        <v>1</v>
      </c>
      <c r="I21" s="10"/>
    </row>
    <row r="22" spans="1:9">
      <c r="A22" s="10"/>
      <c r="B22" s="10"/>
      <c r="C22" s="16"/>
      <c r="D22" s="16"/>
      <c r="E22" s="16"/>
      <c r="F22" s="16"/>
      <c r="G22" s="16"/>
      <c r="H22" s="16"/>
      <c r="I22" s="10"/>
    </row>
    <row r="23" spans="1:9">
      <c r="A23" s="10"/>
      <c r="B23" s="10"/>
      <c r="C23" s="43" t="s">
        <v>43</v>
      </c>
      <c r="D23" s="43"/>
      <c r="E23" s="43"/>
      <c r="F23" s="43"/>
      <c r="G23" s="43"/>
      <c r="H23" s="43"/>
      <c r="I23" s="10"/>
    </row>
    <row r="24" spans="1:9">
      <c r="A24" s="10"/>
      <c r="B24" s="10"/>
      <c r="C24" s="14" t="s">
        <v>32</v>
      </c>
      <c r="D24" s="14" t="s">
        <v>28</v>
      </c>
      <c r="E24" s="14" t="s">
        <v>29</v>
      </c>
      <c r="F24" s="14" t="s">
        <v>27</v>
      </c>
      <c r="G24" s="14" t="s">
        <v>34</v>
      </c>
      <c r="H24" s="14" t="s">
        <v>35</v>
      </c>
      <c r="I24" s="10"/>
    </row>
    <row r="25" spans="1:9">
      <c r="A25" s="10"/>
      <c r="B25" s="10"/>
      <c r="C25" s="17" t="s">
        <v>36</v>
      </c>
      <c r="D25" s="20">
        <f>D14*$D$38</f>
        <v>0</v>
      </c>
      <c r="E25" s="20">
        <f t="shared" ref="E25:F25" si="5">E14*$D$38</f>
        <v>0</v>
      </c>
      <c r="F25" s="20">
        <f t="shared" si="5"/>
        <v>3240660.2318410687</v>
      </c>
      <c r="G25" s="20">
        <f>SUM(D25:F25)</f>
        <v>3240660.2318410687</v>
      </c>
      <c r="H25" s="32">
        <f t="shared" ref="H25:H32" si="6">G25/$G$32</f>
        <v>1.1758533571078839E-2</v>
      </c>
      <c r="I25" s="10"/>
    </row>
    <row r="26" spans="1:9">
      <c r="A26" s="10"/>
      <c r="B26" s="10"/>
      <c r="C26" s="17" t="s">
        <v>37</v>
      </c>
      <c r="D26" s="20">
        <f t="shared" ref="D26:F31" si="7">D15*$D$38</f>
        <v>0</v>
      </c>
      <c r="E26" s="20">
        <f t="shared" si="7"/>
        <v>11116374.9481625</v>
      </c>
      <c r="F26" s="20">
        <f t="shared" si="7"/>
        <v>0</v>
      </c>
      <c r="G26" s="20">
        <f t="shared" ref="G26:G32" si="8">SUM(D26:F26)</f>
        <v>11116374.9481625</v>
      </c>
      <c r="H26" s="32">
        <f t="shared" si="6"/>
        <v>4.0335073307703383E-2</v>
      </c>
      <c r="I26" s="10"/>
    </row>
    <row r="27" spans="1:9">
      <c r="A27" s="10"/>
      <c r="B27" s="10"/>
      <c r="C27" s="17" t="s">
        <v>38</v>
      </c>
      <c r="D27" s="20">
        <f t="shared" si="7"/>
        <v>870245.78780867287</v>
      </c>
      <c r="E27" s="20">
        <f t="shared" si="7"/>
        <v>29882862.29225</v>
      </c>
      <c r="F27" s="20">
        <f t="shared" si="7"/>
        <v>7416769.7559463754</v>
      </c>
      <c r="G27" s="20">
        <f t="shared" si="8"/>
        <v>38169877.836005047</v>
      </c>
      <c r="H27" s="32">
        <f t="shared" si="6"/>
        <v>0.13849702154170632</v>
      </c>
      <c r="I27" s="10"/>
    </row>
    <row r="28" spans="1:9">
      <c r="A28" s="10"/>
      <c r="B28" s="10"/>
      <c r="C28" s="17" t="s">
        <v>39</v>
      </c>
      <c r="D28" s="20">
        <f t="shared" si="7"/>
        <v>0</v>
      </c>
      <c r="E28" s="20">
        <f t="shared" si="7"/>
        <v>0</v>
      </c>
      <c r="F28" s="20">
        <f t="shared" si="7"/>
        <v>106939453.65237941</v>
      </c>
      <c r="G28" s="20">
        <f t="shared" si="8"/>
        <v>106939453.65237941</v>
      </c>
      <c r="H28" s="32">
        <f t="shared" si="6"/>
        <v>0.3880231390780377</v>
      </c>
      <c r="I28" s="10"/>
    </row>
    <row r="29" spans="1:9" ht="25">
      <c r="A29" s="10"/>
      <c r="B29" s="10"/>
      <c r="C29" s="35" t="s">
        <v>40</v>
      </c>
      <c r="D29" s="20">
        <f t="shared" si="7"/>
        <v>0</v>
      </c>
      <c r="E29" s="20">
        <f t="shared" si="7"/>
        <v>0</v>
      </c>
      <c r="F29" s="20">
        <f t="shared" si="7"/>
        <v>8963098.8136164062</v>
      </c>
      <c r="G29" s="20">
        <f t="shared" si="8"/>
        <v>8963098.8136164062</v>
      </c>
      <c r="H29" s="32">
        <f t="shared" si="6"/>
        <v>3.2522045126875308E-2</v>
      </c>
      <c r="I29" s="10"/>
    </row>
    <row r="30" spans="1:9">
      <c r="A30" s="10"/>
      <c r="B30" s="10"/>
      <c r="C30" s="17" t="s">
        <v>41</v>
      </c>
      <c r="D30" s="20">
        <f t="shared" si="7"/>
        <v>0</v>
      </c>
      <c r="E30" s="20">
        <f t="shared" si="7"/>
        <v>0</v>
      </c>
      <c r="F30" s="20">
        <f t="shared" si="7"/>
        <v>51361042.85563466</v>
      </c>
      <c r="G30" s="20">
        <f t="shared" si="8"/>
        <v>51361042.85563466</v>
      </c>
      <c r="H30" s="32">
        <f t="shared" si="6"/>
        <v>0.18636034124456699</v>
      </c>
      <c r="I30" s="10"/>
    </row>
    <row r="31" spans="1:9">
      <c r="A31" s="10"/>
      <c r="B31" s="10"/>
      <c r="C31" s="17" t="s">
        <v>42</v>
      </c>
      <c r="D31" s="20">
        <f t="shared" si="7"/>
        <v>0</v>
      </c>
      <c r="E31" s="20">
        <f t="shared" si="7"/>
        <v>0</v>
      </c>
      <c r="F31" s="20">
        <f t="shared" si="7"/>
        <v>55810204.306645148</v>
      </c>
      <c r="G31" s="20">
        <f t="shared" si="8"/>
        <v>55810204.306645148</v>
      </c>
      <c r="H31" s="32">
        <f t="shared" si="6"/>
        <v>0.20250384613003145</v>
      </c>
      <c r="I31" s="10"/>
    </row>
    <row r="32" spans="1:9">
      <c r="A32" s="10"/>
      <c r="B32" s="10"/>
      <c r="C32" s="14" t="s">
        <v>34</v>
      </c>
      <c r="D32" s="38">
        <f>SUM(D25:D31)</f>
        <v>870245.78780867287</v>
      </c>
      <c r="E32" s="25">
        <f>SUM(E25:E31)</f>
        <v>40999237.240412503</v>
      </c>
      <c r="F32" s="25">
        <f>SUM(F25:F31)</f>
        <v>233731229.61606306</v>
      </c>
      <c r="G32" s="25">
        <f t="shared" si="8"/>
        <v>275600712.64428425</v>
      </c>
      <c r="H32" s="37">
        <f t="shared" si="6"/>
        <v>1</v>
      </c>
      <c r="I32" s="10"/>
    </row>
    <row r="33" spans="1:9">
      <c r="A33" s="10"/>
      <c r="B33" s="10"/>
      <c r="C33" s="10"/>
      <c r="D33" s="10"/>
      <c r="E33" s="10"/>
      <c r="F33" s="10"/>
      <c r="G33" s="10"/>
      <c r="H33" s="10"/>
      <c r="I33" s="10"/>
    </row>
    <row r="34" spans="1:9">
      <c r="A34" s="10"/>
      <c r="B34" s="10"/>
      <c r="C34" s="10"/>
      <c r="D34" s="10"/>
      <c r="E34" s="10"/>
      <c r="F34" s="10"/>
      <c r="G34" s="10"/>
      <c r="H34" s="10"/>
      <c r="I34" s="10"/>
    </row>
    <row r="35" spans="1:9">
      <c r="A35" s="10"/>
      <c r="B35" s="10"/>
      <c r="C35" s="10"/>
      <c r="D35" s="10"/>
      <c r="E35" s="10"/>
      <c r="F35" s="10"/>
      <c r="G35" s="10"/>
      <c r="H35" s="10"/>
      <c r="I35" s="10"/>
    </row>
    <row r="36" spans="1:9">
      <c r="A36" s="10"/>
      <c r="B36" s="10"/>
      <c r="C36" s="16" t="s">
        <v>44</v>
      </c>
      <c r="D36" s="16"/>
      <c r="E36" s="10"/>
      <c r="F36" s="10"/>
      <c r="G36" s="10"/>
      <c r="H36" s="10"/>
      <c r="I36" s="10"/>
    </row>
    <row r="37" spans="1:9">
      <c r="A37" s="10"/>
      <c r="B37" s="10"/>
      <c r="C37" s="17" t="s">
        <v>45</v>
      </c>
      <c r="D37" s="39">
        <v>6134128</v>
      </c>
      <c r="E37" s="10"/>
      <c r="F37" s="10"/>
      <c r="G37" s="10"/>
      <c r="H37" s="10"/>
      <c r="I37" s="10"/>
    </row>
    <row r="38" spans="1:9">
      <c r="A38" s="10"/>
      <c r="B38" s="10"/>
      <c r="C38" s="17" t="s">
        <v>46</v>
      </c>
      <c r="D38" s="40">
        <v>101.16250000000001</v>
      </c>
      <c r="E38" s="10"/>
      <c r="F38" s="10"/>
      <c r="G38" s="10"/>
      <c r="H38" s="10"/>
      <c r="I38" s="10"/>
    </row>
    <row r="39" spans="1:9">
      <c r="A39" s="10"/>
      <c r="B39" s="10"/>
      <c r="C39" s="17" t="s">
        <v>47</v>
      </c>
      <c r="D39" s="39">
        <v>454814</v>
      </c>
      <c r="E39" s="10"/>
      <c r="F39" s="10"/>
      <c r="G39" s="10"/>
      <c r="H39" s="10"/>
      <c r="I39" s="10"/>
    </row>
    <row r="40" spans="1:9">
      <c r="A40" s="10"/>
      <c r="B40" s="10"/>
      <c r="C40" s="10"/>
      <c r="D40" s="10"/>
      <c r="E40" s="10"/>
      <c r="F40" s="10"/>
      <c r="G40" s="10"/>
      <c r="H40" s="10"/>
      <c r="I40" s="10"/>
    </row>
    <row r="41" spans="1:9">
      <c r="A41" s="10"/>
      <c r="B41" s="10"/>
      <c r="C41" s="10"/>
      <c r="D41" s="10"/>
      <c r="E41" s="10"/>
      <c r="F41" s="10"/>
      <c r="G41" s="10"/>
      <c r="H41" s="10"/>
      <c r="I41" s="10"/>
    </row>
  </sheetData>
  <mergeCells count="4">
    <mergeCell ref="A1:C1"/>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2020-06-29T18:47:22Z</dcterms:created>
  <dcterms:modified xsi:type="dcterms:W3CDTF">2020-11-06T01:31:46Z</dcterms:modified>
  <cp:category/>
</cp:coreProperties>
</file>