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426"/>
  <workbookPr codeName="ThisWorkbook"/>
  <mc:AlternateContent xmlns:mc="http://schemas.openxmlformats.org/markup-compatibility/2006">
    <mc:Choice Requires="x15">
      <x15ac:absPath xmlns:x15ac="http://schemas.microsoft.com/office/spreadsheetml/2010/11/ac" url="/Users/nicolezok/Downloads/Deworm the World costing models/"/>
    </mc:Choice>
  </mc:AlternateContent>
  <bookViews>
    <workbookView xWindow="0" yWindow="460" windowWidth="28800" windowHeight="15700"/>
  </bookViews>
  <sheets>
    <sheet name="Introduction" sheetId="3" r:id="rId1"/>
    <sheet name="Feb Costing Model" sheetId="8" r:id="rId2"/>
    <sheet name="Aug Costing Model" sheetId="1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LLL4">'[1]Costs ratios'!$AD$2:$AD$68</definedName>
    <definedName name="ACCOUNT">'[2]Costs ratios'!$AD$2:$AD$71</definedName>
    <definedName name="Air_DLT">'[3]Price List'!$D$29</definedName>
    <definedName name="Air_SAE">'[3]Price List'!$D$33</definedName>
    <definedName name="Air_TTS">'[3]Price List'!$D$30</definedName>
    <definedName name="Barazaperzone">[3]Assumptions!$E$22</definedName>
    <definedName name="BoxFile">'[3]Price List'!$D$18</definedName>
    <definedName name="ChartofAccounts">[4]ProjectClasses!$A$38:$A$101</definedName>
    <definedName name="chatofAccountsNew">'[5]ChartofAccounts New'!$G$6:$G$121</definedName>
    <definedName name="d" localSheetId="2">#REF!</definedName>
    <definedName name="d">#REF!</definedName>
    <definedName name="DD_oversight_transp">'[3]Price List'!$D$41</definedName>
    <definedName name="Dist_Vars_byName">'[3]District Level Variables'!$B$1:$BD$97</definedName>
    <definedName name="District_Vars">'[3]District Level Variables'!$A$1:$BD$105</definedName>
    <definedName name="DistrictHall">'[3]Price List'!$D$20</definedName>
    <definedName name="DistrictLT">[3]Assumptions!$E$3</definedName>
    <definedName name="DistTrainDays">[3]Assumptions!$E$8</definedName>
    <definedName name="Div_dist_transport">'[3]Price List'!$D$40</definedName>
    <definedName name="DivisionLT">[3]Assumptions!$E$4</definedName>
    <definedName name="DivTTSTrainers">[3]Assumptions!$E$7</definedName>
    <definedName name="DLMGuide">'[3]Price List'!$D$3</definedName>
    <definedName name="DOL">'[6]YEAR 1 FINANCIAL INPUTS'!$AK$1</definedName>
    <definedName name="DrugDistGuide">'[3]Price List'!$D$6</definedName>
    <definedName name="DSForm">'[3]Price List'!$D$7</definedName>
    <definedName name="e" localSheetId="2">#REF!</definedName>
    <definedName name="e">#REF!</definedName>
    <definedName name="Envel_school">[3]Assumptions!$E$18</definedName>
    <definedName name="Envel_zone">[3]Assumptions!$E$19</definedName>
    <definedName name="EnvelopeA4">'[3]Price List'!$D$17</definedName>
    <definedName name="er">'[7]Project Classes'!$G$1:$G$64</definedName>
    <definedName name="ERProjectClasses">'[8]Project Classes'!$A$2:$A$22</definedName>
    <definedName name="ExchRateGokDollars">'[9]Price List'!$D$62</definedName>
    <definedName name="extrapillshipment">'[3]Price List'!$D$49</definedName>
    <definedName name="fee_coordination">'[3]Price List'!$D$35</definedName>
    <definedName name="fee_DD_oversight">'[3]Price List'!$D$37</definedName>
    <definedName name="fee_secretarial">'[3]Price List'!$D$36</definedName>
    <definedName name="fee_training">'[3]Price List'!$D$34</definedName>
    <definedName name="FlipChart">'[3]Price List'!$D$11</definedName>
    <definedName name="FormAperzone">[3]Assumptions!$E$14</definedName>
    <definedName name="FormDperdist">[3]Assumptions!$E$15</definedName>
    <definedName name="FormDSperdist">[3]Assumptions!$E$17</definedName>
    <definedName name="FormEperschool">[3]Assumptions!$E$11</definedName>
    <definedName name="FormNperschool">[3]Assumptions!$E$12</definedName>
    <definedName name="forms_AEO_DEO">'[3]Price List'!$D$53</definedName>
    <definedName name="forms_sch_AEO">'[3]Price List'!$D$52</definedName>
    <definedName name="FormSperschool">[3]Assumptions!$E$13</definedName>
    <definedName name="FormZperdist">[3]Assumptions!$E$16</definedName>
    <definedName name="g" localSheetId="2">#REF!</definedName>
    <definedName name="g">#REF!</definedName>
    <definedName name="GokPerDiem">'[3]GoK Per Diem'!$B$1:$G$22</definedName>
    <definedName name="GroupLunch">'[3]Price List'!$D$26</definedName>
    <definedName name="Include">[10]Sheet1!$A$1:$A$2</definedName>
    <definedName name="INDIA">'[2]Costs ratios'!$W$2:$W$47</definedName>
    <definedName name="inflation">'[11]Budget assumptions'!$D$5</definedName>
    <definedName name="JobGroups">[3]JobGroups!$A$1:$C$10</definedName>
    <definedName name="KKKK">[12]ProjectClasses!$A$2:$A$28</definedName>
    <definedName name="LCDprojector">'[3]Price List'!$D$23</definedName>
    <definedName name="LL" localSheetId="2">'[13]DATA '!#REF!</definedName>
    <definedName name="LL">'[13]DATA '!#REF!</definedName>
    <definedName name="lo">[14]ProjectClasses!$A$2:$A$55</definedName>
    <definedName name="LocalHall">'[3]Price List'!$D$21</definedName>
    <definedName name="lok">'[15]Project Classes'!$G$1:$G$64</definedName>
    <definedName name="lokesha">'[13]DATA '!$H$3:$H$129</definedName>
    <definedName name="LOKESHKP">'[16]DATA '!$B$3:$B$48</definedName>
    <definedName name="LOKI">[17]DATA!$AK$3:$AK$6</definedName>
    <definedName name="Loudspkr">'[3]Price List'!$D$57</definedName>
    <definedName name="man">[18]ProjectClasses!$A$2:$A$53</definedName>
    <definedName name="MANJU" localSheetId="2">'[13]DATA '!#REF!</definedName>
    <definedName name="MANJU">'[13]DATA '!#REF!</definedName>
    <definedName name="MANU">[19]Sheet1!$A$2:$A$78</definedName>
    <definedName name="Mtperteam">[3]Assumptions!$E$2</definedName>
    <definedName name="Mttrans_in_dist">'[3]Price List'!$D$44</definedName>
    <definedName name="MTtrans_nbo_dist">'[3]Price List'!$D$43</definedName>
    <definedName name="MTTravelDays">[3]Assumptions!$E$9</definedName>
    <definedName name="NANANINA">'[20]Costs ratios'!$IL$15:$IL$114</definedName>
    <definedName name="PAPU">'[13]DATA '!$B$3:$B$64</definedName>
    <definedName name="PensPaperSet">'[3]Price List'!$D$9</definedName>
    <definedName name="PRBanner">'[3]Price List'!$D$14</definedName>
    <definedName name="PRBaraza">'[3]Price List'!$D$58</definedName>
    <definedName name="Prof1_4" localSheetId="2">#REF!</definedName>
    <definedName name="Prof1_4">#REF!</definedName>
    <definedName name="Prof5_14" localSheetId="2">#REF!</definedName>
    <definedName name="Prof5_14">#REF!</definedName>
    <definedName name="ProfCovRate">'[3]Price List'!$D$64</definedName>
    <definedName name="ProfDeWorm" localSheetId="2">#REF!</definedName>
    <definedName name="ProfDeWorm">#REF!</definedName>
    <definedName name="ProfDistrict" localSheetId="2">#REF!</definedName>
    <definedName name="ProfDistrict">#REF!</definedName>
    <definedName name="ProfDiv" localSheetId="2">#REF!</definedName>
    <definedName name="ProfDiv">#REF!</definedName>
    <definedName name="ProfEMIS" localSheetId="2">#REF!</definedName>
    <definedName name="ProfEMIS">#REF!</definedName>
    <definedName name="ProfTTSessions" localSheetId="2">#REF!</definedName>
    <definedName name="ProfTTSessions">#REF!</definedName>
    <definedName name="ProfZones" localSheetId="2">#REF!</definedName>
    <definedName name="ProfZones">#REF!</definedName>
    <definedName name="Projectclass">[5]ProjectClasses!$A$2:$A$53</definedName>
    <definedName name="ProjectClasses">[4]ProjectClasses!$A$2:$A$28</definedName>
    <definedName name="PRPoster">'[3]Price List'!$D$13</definedName>
    <definedName name="RAJ">[21]ProjectClasses!$A$38:$A$101</definedName>
    <definedName name="raje">[22]ProjectClasses!$A$2:$A$55</definedName>
    <definedName name="RAJESH">'[20]Costs ratios'!$IL$15:$IL$91</definedName>
    <definedName name="RAMESH">'[23]Project Classes'!$G$1:$G$64</definedName>
    <definedName name="Receipts">'[8]Project Classes'!$C$2:$C$3</definedName>
    <definedName name="Schoolgrowthrate">[3]Assumptions!$E$27</definedName>
    <definedName name="sks">'[24]Project Classes'!$G$1:$G$64</definedName>
    <definedName name="Snack">'[3]Price List'!$D$24</definedName>
    <definedName name="SSForm">'[3]Price List'!$D$8</definedName>
    <definedName name="Tea">'[3]Price List'!$D$25</definedName>
    <definedName name="TeacherHandout">'[3]Price List'!$D$5</definedName>
    <definedName name="Teacherlunchtransp">'[3]Price List'!$D$42</definedName>
    <definedName name="Teacherperschool">[3]Assumptions!$E$5</definedName>
    <definedName name="TimeAllocation">'[8]Project Classes'!$E$2:$E$4</definedName>
    <definedName name="ToT_Ayan_income" localSheetId="2">#REF!</definedName>
    <definedName name="ToT_Ayan_income">#REF!</definedName>
    <definedName name="ToT_Deepak_income" localSheetId="2">#REF!</definedName>
    <definedName name="ToT_Deepak_income">#REF!</definedName>
    <definedName name="TrainingForms">[3]Assumptions!$E$21</definedName>
    <definedName name="TrainingPoster">'[3]Price List'!$D$10</definedName>
    <definedName name="TTKit">'[3]Price List'!$D$4</definedName>
    <definedName name="v2DelhiY2" localSheetId="2">#REF!</definedName>
    <definedName name="v2DelhiY2">#REF!</definedName>
    <definedName name="z" localSheetId="2">#REF!</definedName>
    <definedName name="z">#REF!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45" i="8" l="1"/>
  <c r="D44" i="8"/>
  <c r="E27" i="8"/>
  <c r="E29" i="8"/>
  <c r="E30" i="8"/>
  <c r="E31" i="8"/>
  <c r="E32" i="8"/>
  <c r="E26" i="8"/>
  <c r="D28" i="8"/>
  <c r="E30" i="14"/>
  <c r="E31" i="14"/>
  <c r="E28" i="14"/>
  <c r="E25" i="14"/>
  <c r="E27" i="14"/>
  <c r="E29" i="14"/>
  <c r="F28" i="8"/>
  <c r="F26" i="8"/>
  <c r="F31" i="8"/>
  <c r="F29" i="8"/>
  <c r="F32" i="8"/>
  <c r="F30" i="8"/>
  <c r="F27" i="8"/>
  <c r="F22" i="8"/>
  <c r="D7" i="8"/>
  <c r="D31" i="14"/>
  <c r="F31" i="14"/>
  <c r="F20" i="14"/>
  <c r="E26" i="14"/>
  <c r="E32" i="14"/>
  <c r="F7" i="14"/>
  <c r="G7" i="14"/>
  <c r="E21" i="14"/>
  <c r="D7" i="14"/>
  <c r="E7" i="14"/>
  <c r="F33" i="8"/>
  <c r="F7" i="8"/>
  <c r="D26" i="14"/>
  <c r="F15" i="14"/>
  <c r="F26" i="14"/>
  <c r="G7" i="8"/>
  <c r="E7" i="8"/>
  <c r="D28" i="14"/>
  <c r="F28" i="14"/>
  <c r="F17" i="14"/>
  <c r="D29" i="14"/>
  <c r="F29" i="14"/>
  <c r="F18" i="14"/>
  <c r="D25" i="14"/>
  <c r="D21" i="14"/>
  <c r="D8" i="14"/>
  <c r="F14" i="14"/>
  <c r="D30" i="14"/>
  <c r="F30" i="14"/>
  <c r="F19" i="14"/>
  <c r="D27" i="14"/>
  <c r="F27" i="14"/>
  <c r="F16" i="14"/>
  <c r="E8" i="14"/>
  <c r="E9" i="14"/>
  <c r="E45" i="8"/>
  <c r="D9" i="14"/>
  <c r="F21" i="14"/>
  <c r="F25" i="14"/>
  <c r="D32" i="14"/>
  <c r="F8" i="14"/>
  <c r="D31" i="8"/>
  <c r="G31" i="8"/>
  <c r="G20" i="8"/>
  <c r="D26" i="8"/>
  <c r="D22" i="8"/>
  <c r="D8" i="8"/>
  <c r="G15" i="8"/>
  <c r="D27" i="8"/>
  <c r="G27" i="8"/>
  <c r="G16" i="8"/>
  <c r="D29" i="8"/>
  <c r="G29" i="8"/>
  <c r="G18" i="8"/>
  <c r="D30" i="8"/>
  <c r="G30" i="8"/>
  <c r="G19" i="8"/>
  <c r="E22" i="8"/>
  <c r="D9" i="8"/>
  <c r="E9" i="8"/>
  <c r="E28" i="8"/>
  <c r="G17" i="8"/>
  <c r="D32" i="8"/>
  <c r="G32" i="8"/>
  <c r="G21" i="8"/>
  <c r="G21" i="14"/>
  <c r="G15" i="14"/>
  <c r="G20" i="14"/>
  <c r="G16" i="14"/>
  <c r="G8" i="14"/>
  <c r="G9" i="14"/>
  <c r="F9" i="14"/>
  <c r="F32" i="14"/>
  <c r="G25" i="14"/>
  <c r="G18" i="14"/>
  <c r="G19" i="14"/>
  <c r="G17" i="14"/>
  <c r="G14" i="14"/>
  <c r="E8" i="8"/>
  <c r="E10" i="8"/>
  <c r="E44" i="8"/>
  <c r="D46" i="8"/>
  <c r="D10" i="8"/>
  <c r="D33" i="8"/>
  <c r="F8" i="8"/>
  <c r="G26" i="8"/>
  <c r="G28" i="8"/>
  <c r="G33" i="8"/>
  <c r="H32" i="8"/>
  <c r="E33" i="8"/>
  <c r="F9" i="8"/>
  <c r="G9" i="8"/>
  <c r="G22" i="8"/>
  <c r="H18" i="8"/>
  <c r="G32" i="14"/>
  <c r="G31" i="14"/>
  <c r="G26" i="14"/>
  <c r="G29" i="14"/>
  <c r="G30" i="14"/>
  <c r="G28" i="14"/>
  <c r="G27" i="14"/>
  <c r="H17" i="8"/>
  <c r="H26" i="8"/>
  <c r="H33" i="8"/>
  <c r="H31" i="8"/>
  <c r="H20" i="8"/>
  <c r="H21" i="8"/>
  <c r="G8" i="8"/>
  <c r="G10" i="8"/>
  <c r="F10" i="8"/>
  <c r="H27" i="8"/>
  <c r="H15" i="8"/>
  <c r="H22" i="8"/>
  <c r="H16" i="8"/>
  <c r="H29" i="8"/>
  <c r="H28" i="8"/>
  <c r="H30" i="8"/>
  <c r="H19" i="8"/>
</calcChain>
</file>

<file path=xl/sharedStrings.xml><?xml version="1.0" encoding="utf-8"?>
<sst xmlns="http://schemas.openxmlformats.org/spreadsheetml/2006/main" count="115" uniqueCount="54">
  <si>
    <t xml:space="preserve">Bihar 2017 Cost per Child  </t>
  </si>
  <si>
    <t>Total</t>
  </si>
  <si>
    <t xml:space="preserve">Total </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</si>
  <si>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</si>
  <si>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</si>
  <si>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</si>
  <si>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</si>
  <si>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</si>
  <si>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</si>
  <si>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</si>
  <si>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 xml:space="preserve">I. Results </t>
  </si>
  <si>
    <t xml:space="preserve">Cost per Child </t>
  </si>
  <si>
    <t>Expensing Party</t>
  </si>
  <si>
    <t>Sum Total</t>
  </si>
  <si>
    <t>Cost per Child, USD</t>
  </si>
  <si>
    <t>Sum Total, local currency</t>
  </si>
  <si>
    <t xml:space="preserve">Cost per child, local currency </t>
  </si>
  <si>
    <t>DtWI</t>
  </si>
  <si>
    <t>Government</t>
  </si>
  <si>
    <t>Partners</t>
  </si>
  <si>
    <t xml:space="preserve">Cost by Program Area (USD) </t>
  </si>
  <si>
    <t xml:space="preserve">Cost Category </t>
  </si>
  <si>
    <t>Percentage</t>
  </si>
  <si>
    <t>Cost by Program Area (local currency)</t>
  </si>
  <si>
    <t>II. Assumptions</t>
  </si>
  <si>
    <t>Approximate # children treated</t>
  </si>
  <si>
    <t>Exchange rate</t>
  </si>
  <si>
    <t xml:space="preserve">Feb NDD Round 6: November 2016- April 2017 </t>
  </si>
  <si>
    <t xml:space="preserve">Aug NDD Round 7: May 2017- October 2017 </t>
  </si>
  <si>
    <t>Costing Model Assumptions and Data Sources</t>
  </si>
  <si>
    <t>a. Which costs are reported in this model</t>
  </si>
  <si>
    <t>2. These expenditures include costs to Evidence Action (including all donor contributions); partners such as the World Health Organization (WHO); and the Government of Bihar and its affiliates.</t>
  </si>
  <si>
    <t xml:space="preserve">b. Sources of this model's data  </t>
  </si>
  <si>
    <t>2. Government and partner expenditures were aggregated by program area within a separate data sheet, and fed into the cost per child estimates.</t>
  </si>
  <si>
    <t xml:space="preserve">c. Costs associated with prevalence surveys  </t>
  </si>
  <si>
    <t xml:space="preserve">d. Costs associated with drugs </t>
  </si>
  <si>
    <t>e. Average cost per round</t>
  </si>
  <si>
    <t>1. Expenditures from Evidence Action's financial statements were aggregated and categorized by program area</t>
  </si>
  <si>
    <r>
      <t>3. The "</t>
    </r>
    <r>
      <rPr>
        <b/>
        <sz val="10"/>
        <color theme="1"/>
        <rFont val="Prensa Book"/>
        <family val="3"/>
      </rPr>
      <t>Approximate # children treated</t>
    </r>
    <r>
      <rPr>
        <sz val="10"/>
        <color indexed="8"/>
        <rFont val="Prensa Book"/>
        <family val="3"/>
      </rPr>
      <t xml:space="preserve">" (cell D37 in the model) is consistent with the Bihar government's reported treatment numbers for the 2017 year. </t>
    </r>
  </si>
  <si>
    <t xml:space="preserve">Partners </t>
  </si>
  <si>
    <t xml:space="preserve">4. A 17% and a 18% indirect cost rate was applied to all of Evidence Action's costs for 2016 and 2017, respectively. </t>
  </si>
  <si>
    <t xml:space="preserve">Weighted average cost per child (Feb &amp; Aug) </t>
  </si>
  <si>
    <t>Feb Round</t>
  </si>
  <si>
    <t xml:space="preserve">Aug Round </t>
  </si>
  <si>
    <t># of Children Dewormed</t>
  </si>
  <si>
    <t xml:space="preserve">Weighted Average Bihar </t>
  </si>
  <si>
    <t>As mentioned in a.1 above, the model provides a cost per child per round. Cost per child can differ between rounds for a number of reasons, including changes in number of children treated, and cost differentials between rounds. The weighted average cost per child in Bihar across both rounds in 2017 was $0.03.</t>
  </si>
  <si>
    <r>
      <t>3. The February 2017 deworming round took place between</t>
    </r>
    <r>
      <rPr>
        <b/>
        <sz val="10"/>
        <color indexed="8"/>
        <rFont val="Prensa Book"/>
        <family val="3"/>
      </rPr>
      <t xml:space="preserve"> November 2016-April 2017,</t>
    </r>
    <r>
      <rPr>
        <sz val="10"/>
        <color indexed="8"/>
        <rFont val="Prensa Book"/>
        <family val="3"/>
      </rPr>
      <t xml:space="preserve"> and the August treatment round took place between </t>
    </r>
    <r>
      <rPr>
        <b/>
        <sz val="10"/>
        <color indexed="8"/>
        <rFont val="Prensa Book"/>
        <family val="3"/>
      </rPr>
      <t>May 2017-October 2017.</t>
    </r>
    <r>
      <rPr>
        <sz val="10"/>
        <color indexed="8"/>
        <rFont val="Prensa Book"/>
        <family val="3"/>
      </rPr>
      <t xml:space="preserve"> All costs included in each costing model (Feb '17 and Aug '17) fall within this range.</t>
    </r>
  </si>
  <si>
    <t>5. Service tax was calculated on all costs incurred by Evidence Action within India. A rate of 15% was applied to all costs incurred between November 2016-June 2017, and a rate of 18% was applied to all costs incurred between July 2017-October 2017. The rate increased per Government of India mandate.</t>
  </si>
  <si>
    <t>6. Evidence Action's personnel costs are accounted for under the Program Management even though they are applicable across program areas. This is due to the way these costs are captured by Evidence Action's accounting system.</t>
  </si>
  <si>
    <t>Drug costs are included in this model as an imputed cost. In the February 2017 deworming round, tablets were procured through the WHO donation program and did not pose a direct cost to Evidence Action or the government. Their imputed value is still included in the model as a "partner" cost, which we see as an important incremental cost to running the program. In the August 2017 deworming round, tablets were purchased by the government, and therefore are recorded as a government cost. In both cases, the value of drugs in the model is calculated based on the number of drugs distributed and the local market value of Albendazole. This is a conservative approach, as this assumes that the value of unused drugs remain a cost to the program, when in reality there are many cases where unused drugs are repurposed.  Drug transportation to administration sites was handled by the Health Department, and associated expenditures are included as direct costs.</t>
  </si>
  <si>
    <r>
      <t xml:space="preserve">4. The </t>
    </r>
    <r>
      <rPr>
        <b/>
        <sz val="10"/>
        <color theme="1"/>
        <rFont val="Prensa Book"/>
        <family val="3"/>
      </rPr>
      <t>exchange rate</t>
    </r>
    <r>
      <rPr>
        <sz val="10"/>
        <color indexed="8"/>
        <rFont val="Prensa Book"/>
        <family val="3"/>
      </rPr>
      <t xml:space="preserve"> for cost conversions </t>
    </r>
    <r>
      <rPr>
        <sz val="10"/>
        <rFont val="Prensa Book"/>
        <family val="3"/>
      </rPr>
      <t xml:space="preserve">(66 rupees; </t>
    </r>
    <r>
      <rPr>
        <sz val="10"/>
        <color indexed="8"/>
        <rFont val="Prensa Book"/>
        <family val="3"/>
      </rPr>
      <t>cell D38 in the model) is the average exchange rate over the time period of costs included in the model (November 2016-October 2017).</t>
    </r>
  </si>
  <si>
    <r>
      <t xml:space="preserve">1.This model includes </t>
    </r>
    <r>
      <rPr>
        <b/>
        <sz val="10"/>
        <color theme="1"/>
        <rFont val="Prensa Book"/>
        <family val="3"/>
      </rPr>
      <t>all contributing expenditures</t>
    </r>
    <r>
      <rPr>
        <sz val="10"/>
        <color indexed="8"/>
        <rFont val="Prensa Book"/>
        <family val="3"/>
      </rPr>
      <t xml:space="preserve"> to the 2017 deworming rounds of Bihar state's school-based deworming program, which included one treatment round occurring in February 2017 and another round in August 2017. The cost per child is calculated as a cost per child per treatment round rather than per year. </t>
    </r>
  </si>
  <si>
    <r>
      <t xml:space="preserve">Prevalence surveys are essential to informing treatment strategy, frequency, and the measurement of impact. For the Bihar program, a total of three prevalence surveys for STH are expected, across an expected eight rounds of treatment. The total costs of implementing these surveys, including Evidence Action's costs and all technical partner costs, are amortized across the eight year duration. Therefore, </t>
    </r>
    <r>
      <rPr>
        <b/>
        <sz val="10"/>
        <color theme="1"/>
        <rFont val="Prensa Book"/>
        <family val="3"/>
      </rPr>
      <t>this model includes 1/8 of the total implementation-associated costs of the three surveys</t>
    </r>
    <r>
      <rPr>
        <sz val="10"/>
        <color indexed="8"/>
        <rFont val="Prensa Book"/>
        <family val="3"/>
      </rPr>
      <t xml:space="preserve">. *Note: the assumed number of treatment rounds (8) across which the prevalence survey costs are spread changed from the assumption used in the previous Round 4 costing model, as we have refined our knowledge around this input. In Round 4, prevalence survey costs were assumed to be spread across 7 treatment rounds, which resulted in an overestimate of amortization.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</si>
</sst>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_(&quot;$&quot;* \(#,##0.00\);_(&quot;$&quot;* &quot;-&quot;??_);_(@_)"/>
    <numFmt numFmtId="165" formatCode="_(* #,##0.00_);_(* \(#,##0.00\);_(* &quot;-&quot;??_);_(@_)"/>
    <numFmt numFmtId="166" formatCode="_(&quot;$&quot;* #,##0_);_(&quot;$&quot;* \(#,##0\);_(&quot;$&quot;* &quot;-&quot;??_);_(@_)"/>
    <numFmt numFmtId="167" formatCode="_ * #,##0.00_ ;_ * \-#,##0.00_ ;_ * &quot;-&quot;??_ ;_ @_ "/>
    <numFmt numFmtId="168" formatCode="[$INR]\ #,##0.00"/>
    <numFmt numFmtId="169" formatCode="[$INR]\ #,##0"/>
    <numFmt numFmtId="170" formatCode="_(* #,##0_);_(* \(#,##0\);_(* &quot;-&quot;??_);_(@_)"/>
    <numFmt numFmtId="171" formatCode="_(&quot;$&quot;* #,##0.000000_);_(&quot;$&quot;* \(#,##0.000000\);_(&quot;$&quot;* &quot;-&quot;??_);_(@_)"/>
  </numFmts>
  <fonts count="2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8"/>
      <color theme="1"/>
      <name val="Tahoma"/>
      <family val="2"/>
    </font>
    <font>
      <b/>
      <sz val="14"/>
      <color theme="0"/>
      <name val="Tahoma"/>
      <family val="2"/>
    </font>
    <font>
      <sz val="10"/>
      <color rgb="FF000000"/>
      <name val="Arial"/>
      <family val="2"/>
    </font>
    <font>
      <sz val="10"/>
      <color theme="1"/>
      <name val="Prensa Book"/>
      <family val="3"/>
    </font>
    <font>
      <sz val="12"/>
      <color indexed="8"/>
      <name val="Tahoma"/>
      <family val="2"/>
    </font>
    <font>
      <sz val="12"/>
      <name val="Tahoma"/>
      <family val="2"/>
    </font>
    <font>
      <sz val="12"/>
      <color theme="1"/>
      <name val="Tahoma"/>
      <family val="2"/>
    </font>
    <font>
      <sz val="10"/>
      <color theme="1"/>
      <name val="Tahoma"/>
      <family val="2"/>
    </font>
    <font>
      <b/>
      <sz val="8"/>
      <color theme="1"/>
      <name val="Tahoma"/>
      <family val="2"/>
    </font>
    <font>
      <sz val="11"/>
      <color theme="1"/>
      <name val="TSTAR Mono Round"/>
      <family val="3"/>
    </font>
    <font>
      <u/>
      <sz val="10"/>
      <color theme="1"/>
      <name val="Prensa Book"/>
      <family val="3"/>
    </font>
    <font>
      <sz val="10"/>
      <color indexed="8"/>
      <name val="Prensa Book"/>
      <family val="3"/>
    </font>
    <font>
      <b/>
      <sz val="10"/>
      <color theme="1"/>
      <name val="Prensa Book"/>
      <family val="3"/>
    </font>
    <font>
      <sz val="10"/>
      <name val="Prensa Book"/>
      <family val="3"/>
    </font>
    <font>
      <b/>
      <sz val="10"/>
      <color indexed="8"/>
      <name val="Prensa Book"/>
      <family val="3"/>
    </font>
    <font>
      <sz val="8"/>
      <color indexed="8"/>
      <name val="Tahoma"/>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9">
    <xf numFmtId="0" fontId="0" fillId="0" borderId="0"/>
    <xf numFmtId="164" fontId="6"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8" fillId="0" borderId="0"/>
    <xf numFmtId="0" fontId="10" fillId="0" borderId="0"/>
    <xf numFmtId="165" fontId="4" fillId="0" borderId="0" applyFont="0" applyFill="0" applyBorder="0" applyAlignment="0" applyProtection="0"/>
    <xf numFmtId="167" fontId="10" fillId="0" borderId="0" applyFont="0" applyFill="0" applyBorder="0" applyAlignment="0" applyProtection="0"/>
    <xf numFmtId="9" fontId="7" fillId="0" borderId="0" applyFont="0" applyFill="0" applyBorder="0" applyAlignment="0" applyProtection="0"/>
    <xf numFmtId="0" fontId="3" fillId="0" borderId="0"/>
    <xf numFmtId="167" fontId="3" fillId="0" borderId="0" applyFont="0" applyFill="0" applyBorder="0" applyAlignment="0" applyProtection="0"/>
    <xf numFmtId="165" fontId="3" fillId="0" borderId="0" applyFont="0" applyFill="0" applyBorder="0" applyAlignment="0" applyProtection="0"/>
    <xf numFmtId="0" fontId="2" fillId="0" borderId="0"/>
    <xf numFmtId="164" fontId="2" fillId="0" borderId="0" applyFont="0" applyFill="0" applyBorder="0" applyAlignment="0" applyProtection="0"/>
    <xf numFmtId="164" fontId="7" fillId="0" borderId="0" applyFont="0" applyFill="0" applyBorder="0" applyAlignment="0" applyProtection="0"/>
    <xf numFmtId="9" fontId="8"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cellStyleXfs>
  <cellXfs count="48">
    <xf numFmtId="0" fontId="0" fillId="0" borderId="0" xfId="0"/>
    <xf numFmtId="0" fontId="9" fillId="2" borderId="0" xfId="4" applyFont="1" applyFill="1" applyAlignment="1">
      <alignment vertical="center"/>
    </xf>
    <xf numFmtId="0" fontId="13" fillId="3" borderId="0" xfId="4" applyFont="1" applyFill="1" applyAlignment="1">
      <alignment vertical="center"/>
    </xf>
    <xf numFmtId="0" fontId="14" fillId="3" borderId="0" xfId="4" applyFont="1" applyFill="1"/>
    <xf numFmtId="0" fontId="16" fillId="3" borderId="2" xfId="4" applyFont="1" applyFill="1" applyBorder="1"/>
    <xf numFmtId="0" fontId="16" fillId="3" borderId="2" xfId="4" applyFont="1" applyFill="1" applyBorder="1" applyAlignment="1">
      <alignment wrapText="1"/>
    </xf>
    <xf numFmtId="0" fontId="8" fillId="3" borderId="2" xfId="4" applyFont="1" applyFill="1" applyBorder="1"/>
    <xf numFmtId="166" fontId="8" fillId="3" borderId="2" xfId="2" applyNumberFormat="1" applyFont="1" applyFill="1" applyBorder="1"/>
    <xf numFmtId="164" fontId="8" fillId="3" borderId="2" xfId="2" applyFont="1" applyFill="1" applyBorder="1"/>
    <xf numFmtId="168" fontId="8" fillId="3" borderId="2" xfId="4" applyNumberFormat="1" applyFont="1" applyFill="1" applyBorder="1"/>
    <xf numFmtId="166" fontId="16" fillId="3" borderId="2" xfId="4" applyNumberFormat="1" applyFont="1" applyFill="1" applyBorder="1"/>
    <xf numFmtId="164" fontId="16" fillId="3" borderId="2" xfId="1" applyFont="1" applyFill="1" applyBorder="1"/>
    <xf numFmtId="168" fontId="16" fillId="3" borderId="2" xfId="4" applyNumberFormat="1" applyFont="1" applyFill="1" applyBorder="1"/>
    <xf numFmtId="0" fontId="16" fillId="3" borderId="0" xfId="4" applyFont="1" applyFill="1"/>
    <xf numFmtId="9" fontId="8" fillId="3" borderId="2" xfId="15" applyFont="1" applyFill="1" applyBorder="1"/>
    <xf numFmtId="9" fontId="16" fillId="3" borderId="2" xfId="15" applyFont="1" applyFill="1" applyBorder="1"/>
    <xf numFmtId="169" fontId="8" fillId="3" borderId="2" xfId="4" applyNumberFormat="1" applyFont="1" applyFill="1" applyBorder="1"/>
    <xf numFmtId="9" fontId="8" fillId="3" borderId="2" xfId="8" applyFont="1" applyFill="1" applyBorder="1"/>
    <xf numFmtId="169" fontId="16" fillId="3" borderId="2" xfId="4" applyNumberFormat="1" applyFont="1" applyFill="1" applyBorder="1"/>
    <xf numFmtId="9" fontId="16" fillId="3" borderId="2" xfId="8" applyFont="1" applyFill="1" applyBorder="1"/>
    <xf numFmtId="0" fontId="8" fillId="3" borderId="0" xfId="4" applyFont="1" applyFill="1"/>
    <xf numFmtId="170" fontId="8" fillId="3" borderId="2" xfId="3" applyNumberFormat="1" applyFont="1" applyFill="1" applyBorder="1"/>
    <xf numFmtId="0" fontId="0" fillId="3" borderId="0" xfId="0" applyFill="1"/>
    <xf numFmtId="0" fontId="17" fillId="0" borderId="0" xfId="0" applyFont="1"/>
    <xf numFmtId="0" fontId="18" fillId="0" borderId="0" xfId="5" applyFont="1" applyAlignment="1">
      <alignment horizontal="left" indent="1"/>
    </xf>
    <xf numFmtId="0" fontId="21" fillId="0" borderId="0" xfId="0" applyFont="1" applyAlignment="1">
      <alignment horizontal="left" wrapText="1" indent="4"/>
    </xf>
    <xf numFmtId="0" fontId="19" fillId="0" borderId="0" xfId="0" applyFont="1" applyAlignment="1">
      <alignment horizontal="left" wrapText="1" indent="4"/>
    </xf>
    <xf numFmtId="0" fontId="18" fillId="0" borderId="0" xfId="0" applyFont="1" applyAlignment="1">
      <alignment horizontal="left" indent="1"/>
    </xf>
    <xf numFmtId="0" fontId="18" fillId="0" borderId="0" xfId="0" applyFont="1" applyAlignment="1">
      <alignment horizontal="left" indent="2"/>
    </xf>
    <xf numFmtId="0" fontId="11" fillId="0" borderId="0" xfId="0" applyFont="1" applyAlignment="1">
      <alignment horizontal="left" wrapText="1" indent="3"/>
    </xf>
    <xf numFmtId="1" fontId="8" fillId="3" borderId="2" xfId="4" applyNumberFormat="1" applyFont="1" applyFill="1" applyBorder="1"/>
    <xf numFmtId="166" fontId="0" fillId="3" borderId="0" xfId="0" applyNumberFormat="1" applyFill="1"/>
    <xf numFmtId="166" fontId="8" fillId="0" borderId="2" xfId="2" applyNumberFormat="1" applyFont="1" applyFill="1" applyBorder="1"/>
    <xf numFmtId="164" fontId="16" fillId="3" borderId="2" xfId="4" applyNumberFormat="1" applyFont="1" applyFill="1" applyBorder="1"/>
    <xf numFmtId="166" fontId="0" fillId="3" borderId="0" xfId="1" applyNumberFormat="1" applyFont="1" applyFill="1"/>
    <xf numFmtId="171" fontId="0" fillId="3" borderId="0" xfId="0" applyNumberFormat="1" applyFill="1"/>
    <xf numFmtId="0" fontId="0" fillId="3" borderId="2" xfId="0" applyFill="1" applyBorder="1"/>
    <xf numFmtId="0" fontId="23" fillId="3" borderId="2" xfId="0" applyFont="1" applyFill="1" applyBorder="1" applyAlignment="1">
      <alignment wrapText="1"/>
    </xf>
    <xf numFmtId="0" fontId="23" fillId="3" borderId="2" xfId="0" applyFont="1" applyFill="1" applyBorder="1"/>
    <xf numFmtId="170" fontId="23" fillId="3" borderId="2" xfId="0" applyNumberFormat="1" applyFont="1" applyFill="1" applyBorder="1"/>
    <xf numFmtId="164" fontId="23" fillId="3" borderId="2" xfId="0" applyNumberFormat="1" applyFont="1" applyFill="1" applyBorder="1"/>
    <xf numFmtId="1" fontId="23" fillId="3" borderId="2" xfId="0" applyNumberFormat="1" applyFont="1" applyFill="1" applyBorder="1"/>
    <xf numFmtId="164" fontId="23" fillId="3" borderId="3" xfId="1" applyNumberFormat="1" applyFont="1" applyFill="1" applyBorder="1" applyAlignment="1">
      <alignment horizontal="center"/>
    </xf>
    <xf numFmtId="164" fontId="23" fillId="3" borderId="4" xfId="1" applyNumberFormat="1" applyFont="1" applyFill="1" applyBorder="1" applyAlignment="1">
      <alignment horizontal="center"/>
    </xf>
    <xf numFmtId="0" fontId="9" fillId="2" borderId="0" xfId="4" applyFont="1" applyFill="1" applyAlignment="1">
      <alignment horizontal="left" vertical="center"/>
    </xf>
    <xf numFmtId="0" fontId="15" fillId="3" borderId="1" xfId="4" applyFont="1" applyFill="1" applyBorder="1" applyAlignment="1">
      <alignment horizontal="center"/>
    </xf>
    <xf numFmtId="0" fontId="15" fillId="3" borderId="0" xfId="4" applyFont="1" applyFill="1" applyAlignment="1">
      <alignment horizontal="center"/>
    </xf>
    <xf numFmtId="0" fontId="12" fillId="3" borderId="0" xfId="0" applyFont="1" applyFill="1" applyAlignment="1">
      <alignment horizontal="left"/>
    </xf>
  </cellXfs>
  <cellStyles count="19">
    <cellStyle name="Comma 2" xfId="3"/>
    <cellStyle name="Comma 2 2" xfId="6"/>
    <cellStyle name="Comma 2 3" xfId="11"/>
    <cellStyle name="Comma 3" xfId="7"/>
    <cellStyle name="Comma 4" xfId="10"/>
    <cellStyle name="Comma 5" xfId="17"/>
    <cellStyle name="Currency" xfId="1" builtinId="4"/>
    <cellStyle name="Currency 2" xfId="2"/>
    <cellStyle name="Currency 3" xfId="13"/>
    <cellStyle name="Currency 4" xfId="14"/>
    <cellStyle name="Currency 5" xfId="18"/>
    <cellStyle name="Normal" xfId="0" builtinId="0"/>
    <cellStyle name="Normal 2" xfId="4"/>
    <cellStyle name="Normal 3" xfId="5"/>
    <cellStyle name="Normal 4" xfId="9"/>
    <cellStyle name="Normal 5" xfId="12"/>
    <cellStyle name="Normal 6" xfId="16"/>
    <cellStyle name="Percent" xfId="8" builtinId="5"/>
    <cellStyle name="Percent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20" Type="http://schemas.openxmlformats.org/officeDocument/2006/relationships/externalLink" Target="externalLinks/externalLink17.xml"/><Relationship Id="rId21" Type="http://schemas.openxmlformats.org/officeDocument/2006/relationships/externalLink" Target="externalLinks/externalLink18.xml"/><Relationship Id="rId22" Type="http://schemas.openxmlformats.org/officeDocument/2006/relationships/externalLink" Target="externalLinks/externalLink19.xml"/><Relationship Id="rId23" Type="http://schemas.openxmlformats.org/officeDocument/2006/relationships/externalLink" Target="externalLinks/externalLink20.xml"/><Relationship Id="rId24" Type="http://schemas.openxmlformats.org/officeDocument/2006/relationships/externalLink" Target="externalLinks/externalLink21.xml"/><Relationship Id="rId25" Type="http://schemas.openxmlformats.org/officeDocument/2006/relationships/externalLink" Target="externalLinks/externalLink22.xml"/><Relationship Id="rId26" Type="http://schemas.openxmlformats.org/officeDocument/2006/relationships/externalLink" Target="externalLinks/externalLink23.xml"/><Relationship Id="rId27" Type="http://schemas.openxmlformats.org/officeDocument/2006/relationships/externalLink" Target="externalLinks/externalLink24.xml"/><Relationship Id="rId28" Type="http://schemas.openxmlformats.org/officeDocument/2006/relationships/theme" Target="theme/theme1.xml"/><Relationship Id="rId29" Type="http://schemas.openxmlformats.org/officeDocument/2006/relationships/styles" Target="styles.xml"/><Relationship Id="rId30" Type="http://schemas.openxmlformats.org/officeDocument/2006/relationships/sharedStrings" Target="sharedStrings.xml"/><Relationship Id="rId31" Type="http://schemas.openxmlformats.org/officeDocument/2006/relationships/calcChain" Target="calcChain.xml"/><Relationship Id="rId10" Type="http://schemas.openxmlformats.org/officeDocument/2006/relationships/externalLink" Target="externalLinks/externalLink7.xml"/><Relationship Id="rId11" Type="http://schemas.openxmlformats.org/officeDocument/2006/relationships/externalLink" Target="externalLinks/externalLink8.xml"/><Relationship Id="rId12" Type="http://schemas.openxmlformats.org/officeDocument/2006/relationships/externalLink" Target="externalLinks/externalLink9.xml"/><Relationship Id="rId13" Type="http://schemas.openxmlformats.org/officeDocument/2006/relationships/externalLink" Target="externalLinks/externalLink10.xml"/><Relationship Id="rId14" Type="http://schemas.openxmlformats.org/officeDocument/2006/relationships/externalLink" Target="externalLinks/externalLink11.xml"/><Relationship Id="rId15" Type="http://schemas.openxmlformats.org/officeDocument/2006/relationships/externalLink" Target="externalLinks/externalLink12.xml"/><Relationship Id="rId16" Type="http://schemas.openxmlformats.org/officeDocument/2006/relationships/externalLink" Target="externalLinks/externalLink13.xml"/><Relationship Id="rId17" Type="http://schemas.openxmlformats.org/officeDocument/2006/relationships/externalLink" Target="externalLinks/externalLink14.xml"/><Relationship Id="rId18" Type="http://schemas.openxmlformats.org/officeDocument/2006/relationships/externalLink" Target="externalLinks/externalLink15.xml"/><Relationship Id="rId19" Type="http://schemas.openxmlformats.org/officeDocument/2006/relationships/externalLink" Target="externalLinks/externalLink16.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externalLink" Target="externalLinks/externalLink4.xml"/><Relationship Id="rId8"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ustin/Desktop/Box%20Sync/DTWI%20-%20Program%20Finance/Grant%20Balance%20Reports/DTW%20grant%20balance%20June%2030%202017%20ver%20Aug%2023%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Karen/My%20Documents/DtW/CIFF/budget/national%20level%20budget%20draft_contracting_2011.1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port/InKlude%20Labs/Reports/SEP%2014/DtWIndia_InKludelabs_Financial%20Report%20&amp;%20Cash%20Request_SEP_2014_revised_SRR%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port/InKlude%20Labs/Forecasting/2014-15/Comparison%20between%20Forecast%20&amp;%20actuals%20for%20DEC%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Lokesh/AppData/Local/Temp/Inkludelabs%20DtWIndia%20APRIL%20Cash%20Request_04_04_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okesh/AppData/Local/Temp/ER%20Priya%20Jha%20__for%20intl.travel-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port/InKlude%20Labs/Forecasting/Comparison%20between%20Forecast%20&amp;%20actuals%20for%20AUG%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ustin/AppData/Local/Temp/Temp1_Inklude%20labs%20expense%20reports.zip/Inklude%20labs%20expense%20reports/QTRY%20REPORT/CIFF1/CIFF%20QTRY%20REPORT%20FROM%20SEP%2014%20TO%20JUNE%20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Report/InKlude%20Labs/Budget%20File/MAY14/AUG%2014/AUG14/Inkludelabs%20DtWIndia%20MARCH%20Cash%20Request_2014_MAR_07.%20KP%2014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Report/InKlude%20Labs/Reports/NOV%202014/ER/Rajasthan/ER%20Dayanand%2021st%20Oct%20-%20%2020th%20Nov%20%20%202014%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kesh/Desktop/EA-DTWI_InKlude_Cash_Request_2015_Feb_24-REVISION%20FOR%20IND%20NAT%20CIFF-v2-salary%20reallocat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eport/InKlude%20Labs/Reports/OCT%202014/DtWIndia_InKludelabs_Financial%20Report_OCT_2014.11_11_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Lokesh/Report/InKlude%20Labs/Reports/Aug%202013/Inkludelabs%20DtWIndia%20Sep%20Cash%20Request_2013.09.04%20JY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eport/InKlude%20Labs/Reports/JUNE%2014/Inkludelabs%20DtWIndia%20July%20Cash%20Request%20201407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jphelan/My%20Documents/Downloads/Ramesh%20S%20R_ER_%20June%2020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en%20Levy/Documents/DtW/CIFF/budget/District%20level%20budget%20tool/Kenya%20District%20Budget%20Tool%20with%20summary_2011.07.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port/InKlude%20Labs/Reports/May%202013/Inkludelabs%20DtWIndia%20JUNE%20Cash%20Request_2013.06.13%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port/InKlude%20Labs/Reports/FEB%202014/Inkludelabs%20DtWIndia%20MARCH%20Cash%20Request_2014_MAR_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OKESH%20KP/Report/InKlude%20Labs/Reports/2014-15/Qtr%20Reports/CIFF%20QTR%20FINANCIAL%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okesh/Downloads/ER%20REPORTS/ER%20Dayanand%2021Jun13%20-%2020Jul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amrata/Downloads/DtW%20India_Expense%20Report_ayan%20chatterjee%20nov%20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jphelan/My%20Documents/Downloads/District%20level%20budget%20tool/Kenya%20District%20Budget%20Tool%20with%20summary_2011.06.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 with fcast"/>
      <sheetName val="IDC"/>
      <sheetName val="2016 grant balance &amp; IDC rates"/>
      <sheetName val="Sheet1"/>
      <sheetName val="2017 to June"/>
      <sheetName val="Pivot"/>
      <sheetName val="GL detail"/>
    </sheetNames>
    <sheetDataSet>
      <sheetData sheetId="0" refreshError="1"/>
      <sheetData sheetId="1" refreshError="1"/>
      <sheetData sheetId="2" refreshError="1"/>
      <sheetData sheetId="3" refreshError="1"/>
      <sheetData sheetId="4" refreshError="1">
        <row r="1">
          <cell r="A1" t="str">
            <v>Yes</v>
          </cell>
        </row>
        <row r="2">
          <cell r="A2" t="str">
            <v>No</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cell r="H3" t="str">
            <v>40101 Grant Revenue</v>
          </cell>
        </row>
        <row r="4">
          <cell r="B4" t="str">
            <v>DtWI Bihar India MONEVAL</v>
          </cell>
          <cell r="H4" t="str">
            <v>40602 Contribution Revenue</v>
          </cell>
        </row>
        <row r="5">
          <cell r="B5" t="str">
            <v>DtWI Bihar India POLICY</v>
          </cell>
          <cell r="H5" t="str">
            <v>40901 Pledge Revenue</v>
          </cell>
        </row>
        <row r="6">
          <cell r="B6" t="str">
            <v>DtWI CROSSCUT INDIA MGMNT</v>
          </cell>
          <cell r="H6" t="str">
            <v>42503 Interest Income</v>
          </cell>
        </row>
        <row r="7">
          <cell r="B7" t="str">
            <v>DtWI CROSSCUT INDIA MGMNT 1</v>
          </cell>
          <cell r="H7" t="str">
            <v>43101 Other Income</v>
          </cell>
        </row>
        <row r="8">
          <cell r="B8" t="str">
            <v>DtWI CROSSCUT INDIA POLICY</v>
          </cell>
          <cell r="H8" t="str">
            <v>50101 Salaries and Wages - US</v>
          </cell>
        </row>
        <row r="9">
          <cell r="B9" t="str">
            <v>DtWI Delhi India DRUGS</v>
          </cell>
          <cell r="H9" t="str">
            <v>50103 Salaries - Non US</v>
          </cell>
        </row>
        <row r="10">
          <cell r="B10" t="str">
            <v>DtWI Delhi India MGMNT</v>
          </cell>
          <cell r="H10" t="str">
            <v>50106 Contract Employees Non US TCN</v>
          </cell>
        </row>
        <row r="11">
          <cell r="B11" t="str">
            <v>DtWI Delhi India MONEVAL</v>
          </cell>
          <cell r="H11" t="str">
            <v>50110 Bonuses</v>
          </cell>
        </row>
        <row r="12">
          <cell r="B12" t="str">
            <v>DtWI Delhi India POLICY</v>
          </cell>
          <cell r="H12" t="str">
            <v>50113 Casual Labor</v>
          </cell>
        </row>
        <row r="13">
          <cell r="B13" t="str">
            <v>DtWI Delhi India TRAIN</v>
          </cell>
          <cell r="H13" t="str">
            <v>50201 Other Benefits - US</v>
          </cell>
        </row>
        <row r="14">
          <cell r="B14" t="str">
            <v>DtWI Raj India MGMNT</v>
          </cell>
          <cell r="H14" t="str">
            <v xml:space="preserve">50202 US Payroll Taxes </v>
          </cell>
        </row>
        <row r="15">
          <cell r="B15" t="str">
            <v>DtWI Raj India MONEVAL</v>
          </cell>
          <cell r="H15" t="str">
            <v>50205 401k Employer Contributions</v>
          </cell>
        </row>
        <row r="16">
          <cell r="B16" t="str">
            <v>DtWI Raj India TRAIN</v>
          </cell>
          <cell r="H16" t="str">
            <v>50211 Other Benefits - Field</v>
          </cell>
        </row>
        <row r="17">
          <cell r="B17" t="str">
            <v>DtWI Raj India PREVSUR</v>
          </cell>
          <cell r="H17" t="str">
            <v>50221 Medical Reimbursements</v>
          </cell>
        </row>
        <row r="18">
          <cell r="B18" t="str">
            <v>DtWI Raj India PREVSUR</v>
          </cell>
          <cell r="H18" t="str">
            <v>50222 Immigration/ Visa administration costs</v>
          </cell>
        </row>
        <row r="19">
          <cell r="B19" t="str">
            <v>DtWI Raj India POLICY</v>
          </cell>
          <cell r="H19" t="str">
            <v>50204 Medical and Health Insurance</v>
          </cell>
        </row>
        <row r="20">
          <cell r="B20" t="str">
            <v>DtWI Delhi India AWARE</v>
          </cell>
          <cell r="H20" t="str">
            <v>50208 Vacation</v>
          </cell>
        </row>
        <row r="21">
          <cell r="B21" t="str">
            <v>DtWI Delhi India PREVSUR</v>
          </cell>
          <cell r="H21" t="str">
            <v>50206 Field Payroll Taxes</v>
          </cell>
        </row>
        <row r="22">
          <cell r="B22" t="str">
            <v>DtWI Raj India DRUGS</v>
          </cell>
          <cell r="H22" t="str">
            <v>50207 LTD</v>
          </cell>
        </row>
        <row r="23">
          <cell r="B23" t="str">
            <v>DtWI Bihar India TRAIN</v>
          </cell>
          <cell r="H23" t="str">
            <v>50208 Severance</v>
          </cell>
        </row>
        <row r="24">
          <cell r="B24" t="str">
            <v>DtWI Bihar India POLICY</v>
          </cell>
          <cell r="H24" t="str">
            <v>50209 Relocation</v>
          </cell>
        </row>
        <row r="25">
          <cell r="B25" t="str">
            <v>DtWI Raj India AWARE</v>
          </cell>
          <cell r="H25" t="str">
            <v>50400 Intervention Materials</v>
          </cell>
        </row>
        <row r="26">
          <cell r="B26" t="str">
            <v>DtWI Bihar India AWARE</v>
          </cell>
          <cell r="H26" t="str">
            <v>50401 Materials</v>
          </cell>
        </row>
        <row r="27">
          <cell r="B27" t="str">
            <v>DtWI Bihar India DRUGS</v>
          </cell>
          <cell r="H27" t="str">
            <v>50402 Construction</v>
          </cell>
        </row>
        <row r="28">
          <cell r="B28" t="str">
            <v>DtWI Bihar India PREVSUR</v>
          </cell>
          <cell r="H28" t="str">
            <v>50496 Survey Costs - Other Expense</v>
          </cell>
        </row>
        <row r="29">
          <cell r="B29" t="str">
            <v>NO India MGMNT</v>
          </cell>
          <cell r="H29" t="str">
            <v xml:space="preserve">50497 Survey Costs </v>
          </cell>
        </row>
        <row r="30">
          <cell r="B30" t="str">
            <v>BNG India MGMNT</v>
          </cell>
          <cell r="H30" t="str">
            <v>50505 Vehicle - Rental</v>
          </cell>
        </row>
        <row r="31">
          <cell r="B31" t="str">
            <v>DtWI USAID MGMNT</v>
          </cell>
          <cell r="H31" t="str">
            <v>50506 Vehicle - Purchase</v>
          </cell>
        </row>
        <row r="32">
          <cell r="B32" t="str">
            <v>DtWI JHKD India ADMIN</v>
          </cell>
          <cell r="H32" t="str">
            <v>50511 Vehicle - Fuel Costs</v>
          </cell>
        </row>
        <row r="33">
          <cell r="B33" t="str">
            <v>DtWI JHKD India POLICY</v>
          </cell>
          <cell r="H33" t="str">
            <v>50515 Vehicle - Repairs &amp; Maintenace</v>
          </cell>
        </row>
        <row r="34">
          <cell r="B34" t="str">
            <v>DtWI JHKD India PREVSUR</v>
          </cell>
          <cell r="H34" t="str">
            <v>50519 Vehicle - Other</v>
          </cell>
        </row>
        <row r="35">
          <cell r="B35" t="str">
            <v>DtWI JHKD India AWARE</v>
          </cell>
          <cell r="H35" t="str">
            <v>50520 Vehicle Insurance</v>
          </cell>
        </row>
        <row r="36">
          <cell r="B36" t="str">
            <v>DtWI JHKD India TRAIN</v>
          </cell>
          <cell r="H36" t="str">
            <v>50601 Professional Fees Legal</v>
          </cell>
        </row>
        <row r="37">
          <cell r="B37" t="str">
            <v>DtWI JHKD India DRUGS</v>
          </cell>
          <cell r="H37" t="str">
            <v>50602 Professional Fees Accounting</v>
          </cell>
        </row>
        <row r="38">
          <cell r="B38" t="str">
            <v>DtWI JHKD India MONEVAL</v>
          </cell>
          <cell r="H38" t="str">
            <v>50603 Professional Fees Consultants</v>
          </cell>
        </row>
        <row r="39">
          <cell r="B39" t="str">
            <v>DtWI JHKD India MGMNT</v>
          </cell>
          <cell r="H39" t="str">
            <v>50604 Professional Fees Other</v>
          </cell>
        </row>
        <row r="40">
          <cell r="B40" t="str">
            <v>DtWI JHKD India GEN</v>
          </cell>
          <cell r="H40" t="str">
            <v>54931 Internal Consulting Services</v>
          </cell>
        </row>
        <row r="41">
          <cell r="B41" t="str">
            <v>DtWI MP India ADMIN</v>
          </cell>
          <cell r="H41" t="str">
            <v>50303 Programs - Field Guides</v>
          </cell>
        </row>
        <row r="42">
          <cell r="B42" t="str">
            <v>DtWI MP India POLICY</v>
          </cell>
          <cell r="H42" t="str">
            <v>50304 Programs - Field Allowances</v>
          </cell>
        </row>
        <row r="43">
          <cell r="B43" t="str">
            <v>DtWI MP India PREVSUR</v>
          </cell>
          <cell r="H43" t="str">
            <v>50328 Facilitation and Coordination Fees</v>
          </cell>
        </row>
        <row r="44">
          <cell r="B44" t="str">
            <v>DtWI MP India AWARE</v>
          </cell>
          <cell r="H44" t="str">
            <v>50340 Laboratory</v>
          </cell>
        </row>
        <row r="45">
          <cell r="B45" t="str">
            <v>DtWI MP India TRAIN</v>
          </cell>
          <cell r="H45" t="str">
            <v>50343 Translation</v>
          </cell>
        </row>
        <row r="46">
          <cell r="B46" t="str">
            <v>DtWI MP India DRUGS</v>
          </cell>
          <cell r="H46" t="str">
            <v>50381 Program Data - Outsourced Data</v>
          </cell>
        </row>
        <row r="47">
          <cell r="B47" t="str">
            <v>DtWI MP India MONEVAL</v>
          </cell>
          <cell r="H47" t="str">
            <v>50345 Honoarium/Stipend</v>
          </cell>
        </row>
        <row r="48">
          <cell r="B48" t="str">
            <v>DtWI MP India MGMNT</v>
          </cell>
          <cell r="H48" t="str">
            <v>51201 Occupancy Rent</v>
          </cell>
        </row>
        <row r="49">
          <cell r="B49" t="str">
            <v>DtWI ORISSA India ADMIN</v>
          </cell>
          <cell r="H49" t="str">
            <v>51202 Occupancy Utilities</v>
          </cell>
        </row>
        <row r="50">
          <cell r="B50" t="str">
            <v>DtWI ORISSA India POLICY</v>
          </cell>
          <cell r="H50" t="str">
            <v>51203 Occupancy Electricity</v>
          </cell>
        </row>
        <row r="51">
          <cell r="B51" t="str">
            <v>DtWI ORISSA India PREVSUR</v>
          </cell>
          <cell r="H51" t="str">
            <v>51204 Occupancy Repairs and maintenance</v>
          </cell>
        </row>
        <row r="52">
          <cell r="B52" t="str">
            <v>DtWI ORISSA India AWARE</v>
          </cell>
          <cell r="H52" t="str">
            <v>51205 Occupancy Security</v>
          </cell>
        </row>
        <row r="53">
          <cell r="B53" t="str">
            <v>DtWI ORISSA India TRAIN</v>
          </cell>
          <cell r="H53" t="str">
            <v>51206 Occupancy Occupancy Other</v>
          </cell>
        </row>
        <row r="54">
          <cell r="B54" t="str">
            <v>DtWI ORISSA India DRUGS</v>
          </cell>
          <cell r="H54" t="str">
            <v>51401  Office Supplies</v>
          </cell>
        </row>
        <row r="55">
          <cell r="B55" t="str">
            <v>DtWI ORISSA India MONEVAL</v>
          </cell>
          <cell r="H55" t="str">
            <v>51402 Office Expense Small Equipment (less than $2,500)</v>
          </cell>
        </row>
        <row r="56">
          <cell r="B56" t="str">
            <v>DtWI ORISSA India MGMNT</v>
          </cell>
          <cell r="H56" t="str">
            <v>51403 Office Expense Telephone/Communications</v>
          </cell>
        </row>
        <row r="57">
          <cell r="B57" t="str">
            <v>DtWI UP India ADMIN</v>
          </cell>
          <cell r="H57" t="str">
            <v>51404 Office Expense Postage/Courier/Shipping</v>
          </cell>
        </row>
        <row r="58">
          <cell r="B58" t="str">
            <v>DtWI UP India POLICY</v>
          </cell>
          <cell r="H58" t="str">
            <v>51405  Office Expenses Others</v>
          </cell>
        </row>
        <row r="59">
          <cell r="B59" t="str">
            <v>DtWI UP India PREVSUR</v>
          </cell>
          <cell r="H59" t="str">
            <v>51406  Office Expenses Equipment R and M</v>
          </cell>
        </row>
        <row r="60">
          <cell r="B60" t="str">
            <v>DtWI UP India AWARE</v>
          </cell>
          <cell r="H60" t="str">
            <v>51601 Computer/Network Software</v>
          </cell>
        </row>
        <row r="61">
          <cell r="B61" t="str">
            <v>DtWI UP India TRAIN</v>
          </cell>
          <cell r="H61" t="str">
            <v>51602 Computer/Network Equipment/Peripherals</v>
          </cell>
        </row>
        <row r="62">
          <cell r="B62" t="str">
            <v>DtWI UP India DRUGS</v>
          </cell>
          <cell r="H62" t="str">
            <v>51603 Computer/Network Computer/Purchases</v>
          </cell>
        </row>
        <row r="63">
          <cell r="B63" t="str">
            <v>DtWI UP India MONEVAL</v>
          </cell>
          <cell r="H63" t="str">
            <v>51604 Computer/Network Internet</v>
          </cell>
        </row>
        <row r="64">
          <cell r="B64" t="str">
            <v>DtWI UP India MGMNT</v>
          </cell>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cell r="AD2" t="str">
            <v>Bihar India MGMNT</v>
          </cell>
        </row>
        <row r="3">
          <cell r="W3" t="str">
            <v>Bihar India MGMT</v>
          </cell>
          <cell r="AD3" t="str">
            <v>Bihar India POLICY</v>
          </cell>
        </row>
        <row r="4">
          <cell r="W4" t="str">
            <v>Bihar India POLICY</v>
          </cell>
          <cell r="AD4" t="str">
            <v>Bihar India PREVSUR</v>
          </cell>
        </row>
        <row r="5">
          <cell r="W5" t="str">
            <v>Bihar India PREVSUR</v>
          </cell>
          <cell r="AD5" t="str">
            <v>Bihar India AWARE</v>
          </cell>
        </row>
        <row r="6">
          <cell r="W6" t="str">
            <v>BNG India MGMNT</v>
          </cell>
          <cell r="AD6" t="str">
            <v>Bihar India TRAIN</v>
          </cell>
        </row>
        <row r="7">
          <cell r="W7" t="str">
            <v>BNG India MGMT</v>
          </cell>
          <cell r="AD7" t="str">
            <v>Bihar India DRUG</v>
          </cell>
        </row>
        <row r="8">
          <cell r="W8" t="str">
            <v>CIFF NO INDIA MGMT</v>
          </cell>
          <cell r="AD8" t="str">
            <v>Bihar India MONEVAL</v>
          </cell>
        </row>
        <row r="9">
          <cell r="W9" t="str">
            <v>CROSSCUT INDIA MGMNT</v>
          </cell>
          <cell r="AD9" t="str">
            <v>RAJ India MGMNT</v>
          </cell>
        </row>
        <row r="10">
          <cell r="W10" t="str">
            <v>CROSSCUT INDIA MGMNT</v>
          </cell>
          <cell r="AD10" t="str">
            <v>RAJ India POLICY</v>
          </cell>
        </row>
        <row r="11">
          <cell r="W11" t="str">
            <v>CROSSCUT India MGMT</v>
          </cell>
          <cell r="AD11" t="str">
            <v>RAJ India PREVSUR</v>
          </cell>
        </row>
        <row r="12">
          <cell r="W12" t="str">
            <v>CROSSCUT INDIA POLICY</v>
          </cell>
          <cell r="AD12" t="str">
            <v>RAJ India AWARE</v>
          </cell>
        </row>
        <row r="13">
          <cell r="W13" t="str">
            <v>Delhi India MGMNT</v>
          </cell>
          <cell r="AD13" t="str">
            <v>RAJ India TRAIN</v>
          </cell>
        </row>
        <row r="14">
          <cell r="W14" t="str">
            <v>Delhi India MGMT</v>
          </cell>
          <cell r="AD14" t="str">
            <v>RAJ India DRUG</v>
          </cell>
        </row>
        <row r="15">
          <cell r="W15" t="str">
            <v>Delhi India MONEVAL</v>
          </cell>
          <cell r="AD15" t="str">
            <v>RAJ India MONEVAL</v>
          </cell>
        </row>
        <row r="17">
          <cell r="W17" t="str">
            <v>Delhi India POLICY</v>
          </cell>
          <cell r="AD17" t="str">
            <v>DELHI India MGMNT</v>
          </cell>
        </row>
        <row r="18">
          <cell r="W18" t="str">
            <v>NO EXTN India MGMNT</v>
          </cell>
          <cell r="AD18" t="str">
            <v>DELHI India POLICY</v>
          </cell>
        </row>
        <row r="19">
          <cell r="W19" t="str">
            <v>MP India AWARE</v>
          </cell>
          <cell r="AD19" t="str">
            <v>DELHI India PREVSUR</v>
          </cell>
        </row>
        <row r="20">
          <cell r="W20" t="str">
            <v>MP India MGMNT</v>
          </cell>
          <cell r="AD20" t="str">
            <v>DELHI India AWARE</v>
          </cell>
        </row>
        <row r="21">
          <cell r="W21" t="str">
            <v>MP India MGMT</v>
          </cell>
          <cell r="AD21" t="str">
            <v>DELHI India TRAIN</v>
          </cell>
        </row>
        <row r="22">
          <cell r="W22" t="str">
            <v>MP India POLICY</v>
          </cell>
          <cell r="AD22" t="str">
            <v>DELHI India DRUG</v>
          </cell>
        </row>
        <row r="23">
          <cell r="W23" t="str">
            <v>MP India PREVSUR</v>
          </cell>
          <cell r="AD23" t="str">
            <v>DELHI India MONEVAL</v>
          </cell>
        </row>
        <row r="24">
          <cell r="W24" t="str">
            <v>MP India TRAIN</v>
          </cell>
          <cell r="AD24" t="str">
            <v>MP India MGMNT</v>
          </cell>
        </row>
        <row r="25">
          <cell r="W25" t="str">
            <v>NO India MGMNT</v>
          </cell>
          <cell r="AD25" t="str">
            <v>MP India POLICY</v>
          </cell>
        </row>
        <row r="26">
          <cell r="W26" t="str">
            <v>NO India MGMT</v>
          </cell>
          <cell r="AD26" t="str">
            <v>MP India PREVSUR</v>
          </cell>
        </row>
        <row r="27">
          <cell r="W27" t="str">
            <v>ORISSA India POLICY</v>
          </cell>
          <cell r="AD27" t="str">
            <v>MP India AWARE</v>
          </cell>
        </row>
        <row r="28">
          <cell r="W28" t="str">
            <v>ORISSA India PREVSUR</v>
          </cell>
          <cell r="AD28" t="str">
            <v>MP India TRAIN</v>
          </cell>
        </row>
        <row r="29">
          <cell r="W29" t="str">
            <v>Raj India AWARE</v>
          </cell>
          <cell r="AD29" t="str">
            <v>MP India DRUG</v>
          </cell>
        </row>
        <row r="30">
          <cell r="W30" t="str">
            <v>Raj India MGMNT</v>
          </cell>
          <cell r="AD30" t="str">
            <v>MP India MONEVAL</v>
          </cell>
        </row>
        <row r="31">
          <cell r="W31" t="str">
            <v>Raj India MONEVAL</v>
          </cell>
          <cell r="AD31" t="str">
            <v>ODISHA India MGMNT</v>
          </cell>
        </row>
        <row r="32">
          <cell r="W32" t="str">
            <v>Raj India POLICY</v>
          </cell>
          <cell r="AD32" t="str">
            <v>ODISHA India POLICY</v>
          </cell>
        </row>
        <row r="33">
          <cell r="W33" t="str">
            <v>Raj India TRAIN</v>
          </cell>
          <cell r="AD33" t="str">
            <v>ODISHA India PREVSUR</v>
          </cell>
        </row>
        <row r="34">
          <cell r="W34" t="str">
            <v>Rajasthan India AWARE</v>
          </cell>
          <cell r="AD34" t="str">
            <v>ODISHA India AWARE</v>
          </cell>
        </row>
        <row r="35">
          <cell r="W35" t="str">
            <v>Rajasthan India MGMNT</v>
          </cell>
          <cell r="AD35" t="str">
            <v>ODISHA India TRAIN</v>
          </cell>
        </row>
        <row r="36">
          <cell r="W36" t="str">
            <v>Rajasthan India MGMT</v>
          </cell>
          <cell r="AD36" t="str">
            <v>ODISHA India DRUG</v>
          </cell>
        </row>
        <row r="37">
          <cell r="W37" t="str">
            <v>Rajasthan India TRAIN</v>
          </cell>
          <cell r="AD37" t="str">
            <v>ODISHA India MONEVAL</v>
          </cell>
        </row>
        <row r="38">
          <cell r="W38" t="str">
            <v>UP India PREVSUR</v>
          </cell>
          <cell r="AD38" t="str">
            <v>UP India MGMNT</v>
          </cell>
        </row>
        <row r="39">
          <cell r="W39" t="str">
            <v>USAID State II India MGMNT</v>
          </cell>
          <cell r="AD39" t="str">
            <v>UP India POLICY</v>
          </cell>
        </row>
        <row r="40">
          <cell r="W40" t="str">
            <v>ORISSA India MGMNT</v>
          </cell>
          <cell r="AD40" t="str">
            <v>UP India PREVSUR</v>
          </cell>
        </row>
        <row r="41">
          <cell r="W41" t="str">
            <v>UP India MGMNT</v>
          </cell>
          <cell r="AD41" t="str">
            <v>UP India AWARE</v>
          </cell>
        </row>
        <row r="42">
          <cell r="W42" t="str">
            <v>CIFF NO INDIA POLICY</v>
          </cell>
          <cell r="AD42" t="str">
            <v>UP India TRAIN</v>
          </cell>
        </row>
        <row r="43">
          <cell r="W43" t="str">
            <v>CIFF NO INDIA MGMNT</v>
          </cell>
          <cell r="AD43" t="str">
            <v>UP India DRUG</v>
          </cell>
        </row>
        <row r="44">
          <cell r="W44" t="str">
            <v>ORISSA India MGMNT</v>
          </cell>
          <cell r="AD44" t="str">
            <v>UP India MONEVAL</v>
          </cell>
        </row>
        <row r="45">
          <cell r="W45" t="str">
            <v>UP India MGMNT</v>
          </cell>
          <cell r="AD45" t="str">
            <v>India National (CIFF) MGMNT</v>
          </cell>
        </row>
        <row r="46">
          <cell r="AD46" t="str">
            <v>India National (CIFF) POLICY</v>
          </cell>
        </row>
        <row r="47">
          <cell r="AD47" t="str">
            <v>India National (CIFF) PREVSUR</v>
          </cell>
        </row>
        <row r="48">
          <cell r="AD48" t="str">
            <v>India National (CIFF) AWARE</v>
          </cell>
        </row>
        <row r="49">
          <cell r="AD49" t="str">
            <v>India National (CIFF) TRAIN</v>
          </cell>
        </row>
        <row r="50">
          <cell r="AD50" t="str">
            <v>India National (CIFF) DRUG</v>
          </cell>
        </row>
        <row r="51">
          <cell r="AD51" t="str">
            <v>India National (CIFF) MONEVAL</v>
          </cell>
        </row>
        <row r="52">
          <cell r="AD52" t="str">
            <v>Chatt India MGMT</v>
          </cell>
        </row>
        <row r="53">
          <cell r="AD53" t="str">
            <v>India National MGMNT</v>
          </cell>
        </row>
        <row r="54">
          <cell r="AD54" t="str">
            <v>India National POLICY</v>
          </cell>
        </row>
        <row r="55">
          <cell r="AD55" t="str">
            <v>India National PREVSUR</v>
          </cell>
        </row>
        <row r="56">
          <cell r="AD56" t="str">
            <v>India National AWARE</v>
          </cell>
        </row>
        <row r="57">
          <cell r="AD57" t="str">
            <v>India National TRAIN</v>
          </cell>
        </row>
        <row r="58">
          <cell r="AD58" t="str">
            <v>India National DRUG</v>
          </cell>
        </row>
        <row r="59">
          <cell r="AD59" t="str">
            <v>India National MONEVAL</v>
          </cell>
        </row>
        <row r="60">
          <cell r="AD60" t="str">
            <v>India NDD AWARE</v>
          </cell>
        </row>
        <row r="61">
          <cell r="AD61" t="str">
            <v>LTA India MGMNT</v>
          </cell>
        </row>
        <row r="62">
          <cell r="AD62" t="str">
            <v>EXPLORATORY</v>
          </cell>
        </row>
        <row r="68">
          <cell r="AD68" t="str">
            <v>BNG India MGMNT</v>
          </cell>
        </row>
        <row r="69">
          <cell r="AD69" t="str">
            <v>NOEXTN India MGMNT</v>
          </cell>
        </row>
        <row r="70">
          <cell r="AD70" t="str">
            <v>NO India MGMNT</v>
          </cell>
        </row>
        <row r="71">
          <cell r="AD71" t="str">
            <v>TOTAL</v>
          </cell>
        </row>
      </sheetData>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A21"/>
  <sheetViews>
    <sheetView tabSelected="1" workbookViewId="0">
      <selection activeCell="B1" sqref="B1"/>
    </sheetView>
  </sheetViews>
  <sheetFormatPr baseColWidth="10" defaultColWidth="8.83203125" defaultRowHeight="15" x14ac:dyDescent="0.2"/>
  <cols>
    <col min="1" max="1" width="117.6640625" customWidth="1"/>
  </cols>
  <sheetData>
    <row r="1" spans="1:1" ht="18" x14ac:dyDescent="0.2">
      <c r="A1" s="1" t="s">
        <v>0</v>
      </c>
    </row>
    <row r="3" spans="1:1" x14ac:dyDescent="0.2">
      <c r="A3" s="23" t="s">
        <v>29</v>
      </c>
    </row>
    <row r="4" spans="1:1" x14ac:dyDescent="0.2">
      <c r="A4" s="24" t="s">
        <v>30</v>
      </c>
    </row>
    <row r="5" spans="1:1" ht="27" x14ac:dyDescent="0.2">
      <c r="A5" s="26" t="s">
        <v>52</v>
      </c>
    </row>
    <row r="6" spans="1:1" ht="27" x14ac:dyDescent="0.2">
      <c r="A6" s="25" t="s">
        <v>31</v>
      </c>
    </row>
    <row r="7" spans="1:1" ht="27" x14ac:dyDescent="0.2">
      <c r="A7" s="26" t="s">
        <v>47</v>
      </c>
    </row>
    <row r="8" spans="1:1" x14ac:dyDescent="0.2">
      <c r="A8" s="26" t="s">
        <v>40</v>
      </c>
    </row>
    <row r="9" spans="1:1" ht="27" x14ac:dyDescent="0.2">
      <c r="A9" s="26" t="s">
        <v>48</v>
      </c>
    </row>
    <row r="10" spans="1:1" ht="27" x14ac:dyDescent="0.2">
      <c r="A10" s="26" t="s">
        <v>49</v>
      </c>
    </row>
    <row r="11" spans="1:1" x14ac:dyDescent="0.2">
      <c r="A11" s="27" t="s">
        <v>32</v>
      </c>
    </row>
    <row r="12" spans="1:1" x14ac:dyDescent="0.2">
      <c r="A12" s="26" t="s">
        <v>37</v>
      </c>
    </row>
    <row r="13" spans="1:1" ht="29.25" customHeight="1" x14ac:dyDescent="0.2">
      <c r="A13" s="26" t="s">
        <v>33</v>
      </c>
    </row>
    <row r="14" spans="1:1" x14ac:dyDescent="0.2">
      <c r="A14" s="26" t="s">
        <v>38</v>
      </c>
    </row>
    <row r="15" spans="1:1" ht="27" x14ac:dyDescent="0.2">
      <c r="A15" s="26" t="s">
        <v>51</v>
      </c>
    </row>
    <row r="16" spans="1:1" x14ac:dyDescent="0.2">
      <c r="A16" s="27" t="s">
        <v>34</v>
      </c>
    </row>
    <row r="17" spans="1:1" ht="99.5" customHeight="1" x14ac:dyDescent="0.2">
      <c r="A17" s="26" t="s">
        <v>53</v>
      </c>
    </row>
    <row r="18" spans="1:1" x14ac:dyDescent="0.2">
      <c r="A18" s="28" t="s">
        <v>35</v>
      </c>
    </row>
    <row r="19" spans="1:1" ht="79" x14ac:dyDescent="0.2">
      <c r="A19" s="25" t="s">
        <v>50</v>
      </c>
    </row>
    <row r="20" spans="1:1" x14ac:dyDescent="0.2">
      <c r="A20" s="28" t="s">
        <v>36</v>
      </c>
    </row>
    <row r="21" spans="1:1" ht="27" x14ac:dyDescent="0.2">
      <c r="A21" s="29" t="s">
        <v>46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D78"/>
  <sheetViews>
    <sheetView workbookViewId="0">
      <selection activeCell="D1" sqref="D1"/>
    </sheetView>
  </sheetViews>
  <sheetFormatPr baseColWidth="10" defaultColWidth="8.83203125" defaultRowHeight="15" x14ac:dyDescent="0.2"/>
  <cols>
    <col min="1" max="1" width="13.33203125" customWidth="1"/>
    <col min="3" max="3" width="34" bestFit="1" customWidth="1"/>
    <col min="4" max="4" width="17.6640625" bestFit="1" customWidth="1"/>
    <col min="5" max="5" width="14.6640625" customWidth="1"/>
    <col min="6" max="6" width="18.33203125" bestFit="1" customWidth="1"/>
    <col min="7" max="7" width="16.5" customWidth="1"/>
    <col min="11" max="11" width="14.6640625" bestFit="1" customWidth="1"/>
  </cols>
  <sheetData>
    <row r="1" spans="1:30" ht="18" x14ac:dyDescent="0.2">
      <c r="A1" s="44" t="s">
        <v>0</v>
      </c>
      <c r="B1" s="44"/>
      <c r="C1" s="44"/>
      <c r="D1" s="22"/>
      <c r="E1" s="22"/>
      <c r="F1" s="22"/>
      <c r="G1" s="22"/>
      <c r="H1" s="22"/>
      <c r="I1" s="22"/>
      <c r="J1" s="22"/>
      <c r="K1" s="22"/>
      <c r="L1" s="22"/>
      <c r="M1" s="22"/>
      <c r="N1" s="22"/>
      <c r="O1" s="22"/>
      <c r="P1" s="22"/>
      <c r="Q1" s="22"/>
      <c r="R1" s="22"/>
      <c r="S1" s="22"/>
      <c r="T1" s="22"/>
      <c r="U1" s="22"/>
      <c r="V1" s="22"/>
      <c r="W1" s="22"/>
      <c r="X1" s="22"/>
      <c r="Y1" s="22"/>
      <c r="Z1" s="22"/>
      <c r="AA1" s="22"/>
      <c r="AB1" s="22"/>
      <c r="AC1" s="22"/>
      <c r="AD1" s="22"/>
    </row>
    <row r="2" spans="1:30" s="22" customFormat="1" x14ac:dyDescent="0.2">
      <c r="A2" s="2" t="s">
        <v>27</v>
      </c>
    </row>
    <row r="3" spans="1:30" s="22" customFormat="1" x14ac:dyDescent="0.2"/>
    <row r="4" spans="1:30" s="22" customFormat="1" ht="16" x14ac:dyDescent="0.2">
      <c r="C4" s="3" t="s">
        <v>10</v>
      </c>
    </row>
    <row r="5" spans="1:30" s="22" customFormat="1" x14ac:dyDescent="0.2">
      <c r="C5" s="45" t="s">
        <v>11</v>
      </c>
      <c r="D5" s="45"/>
      <c r="E5" s="45"/>
      <c r="F5" s="45"/>
      <c r="G5" s="45"/>
    </row>
    <row r="6" spans="1:30" s="22" customFormat="1" ht="23" x14ac:dyDescent="0.2">
      <c r="C6" s="4" t="s">
        <v>12</v>
      </c>
      <c r="D6" s="4" t="s">
        <v>13</v>
      </c>
      <c r="E6" s="5" t="s">
        <v>14</v>
      </c>
      <c r="F6" s="5" t="s">
        <v>15</v>
      </c>
      <c r="G6" s="5" t="s">
        <v>16</v>
      </c>
    </row>
    <row r="7" spans="1:30" s="22" customFormat="1" x14ac:dyDescent="0.2">
      <c r="C7" s="6" t="s">
        <v>17</v>
      </c>
      <c r="D7" s="7">
        <f>F22</f>
        <v>383648.32076345204</v>
      </c>
      <c r="E7" s="8">
        <f>D7/$D$37</f>
        <v>8.8655009407420764E-3</v>
      </c>
      <c r="F7" s="9">
        <f>F33</f>
        <v>25187072.384668939</v>
      </c>
      <c r="G7" s="9">
        <f>F7/$D$37</f>
        <v>0.58203308039109081</v>
      </c>
    </row>
    <row r="8" spans="1:30" s="22" customFormat="1" x14ac:dyDescent="0.2">
      <c r="C8" s="6" t="s">
        <v>18</v>
      </c>
      <c r="D8" s="7">
        <f>D22</f>
        <v>251431.07803030303</v>
      </c>
      <c r="E8" s="8">
        <f t="shared" ref="E8:E9" si="0">D8/$D$37</f>
        <v>5.8101712901379547E-3</v>
      </c>
      <c r="F8" s="9">
        <f>D33</f>
        <v>16506817.362063317</v>
      </c>
      <c r="G8" s="9">
        <f t="shared" ref="G8:G9" si="1">F8/$D$37</f>
        <v>0.38144622804764028</v>
      </c>
    </row>
    <row r="9" spans="1:30" s="22" customFormat="1" x14ac:dyDescent="0.2">
      <c r="C9" s="6" t="s">
        <v>19</v>
      </c>
      <c r="D9" s="7">
        <f>E22</f>
        <v>723099.84848484851</v>
      </c>
      <c r="E9" s="8">
        <f t="shared" si="0"/>
        <v>1.6709684468931951E-2</v>
      </c>
      <c r="F9" s="9">
        <f>E33</f>
        <v>47472560.778809093</v>
      </c>
      <c r="G9" s="9">
        <f t="shared" si="1"/>
        <v>1.0970151815247071</v>
      </c>
    </row>
    <row r="10" spans="1:30" s="22" customFormat="1" x14ac:dyDescent="0.2">
      <c r="C10" s="4" t="s">
        <v>2</v>
      </c>
      <c r="D10" s="10">
        <f>SUM(D7:D9)</f>
        <v>1358179.2472786037</v>
      </c>
      <c r="E10" s="33">
        <f t="shared" ref="E10:G10" si="2">SUM(E7:E9)</f>
        <v>3.1385356699811982E-2</v>
      </c>
      <c r="F10" s="12">
        <f t="shared" si="2"/>
        <v>89166450.52554135</v>
      </c>
      <c r="G10" s="12">
        <f t="shared" si="2"/>
        <v>2.0604944899634381</v>
      </c>
    </row>
    <row r="11" spans="1:30" s="22" customFormat="1" x14ac:dyDescent="0.2"/>
    <row r="12" spans="1:30" s="22" customFormat="1" x14ac:dyDescent="0.2"/>
    <row r="13" spans="1:30" s="22" customFormat="1" x14ac:dyDescent="0.2">
      <c r="C13" s="46" t="s">
        <v>20</v>
      </c>
      <c r="D13" s="46"/>
      <c r="E13" s="46"/>
      <c r="F13" s="46"/>
      <c r="G13" s="46"/>
      <c r="H13" s="46"/>
    </row>
    <row r="14" spans="1:30" s="22" customFormat="1" x14ac:dyDescent="0.2">
      <c r="C14" s="13" t="s">
        <v>21</v>
      </c>
      <c r="D14" s="13" t="s">
        <v>18</v>
      </c>
      <c r="E14" s="13" t="s">
        <v>39</v>
      </c>
      <c r="F14" s="13" t="s">
        <v>17</v>
      </c>
      <c r="G14" s="13" t="s">
        <v>1</v>
      </c>
      <c r="H14" s="13" t="s">
        <v>22</v>
      </c>
    </row>
    <row r="15" spans="1:30" s="22" customFormat="1" x14ac:dyDescent="0.2">
      <c r="C15" s="6" t="s">
        <v>3</v>
      </c>
      <c r="D15" s="7">
        <v>6355.909090909091</v>
      </c>
      <c r="E15" s="7">
        <v>0</v>
      </c>
      <c r="F15" s="32">
        <v>8352.2059917690494</v>
      </c>
      <c r="G15" s="7">
        <f t="shared" ref="G15:G21" si="3">SUM(D15:F15)</f>
        <v>14708.115082678141</v>
      </c>
      <c r="H15" s="14">
        <f t="shared" ref="H15:H22" si="4">G15/$G$22</f>
        <v>1.082928863193053E-2</v>
      </c>
      <c r="K15" s="34"/>
    </row>
    <row r="16" spans="1:30" s="22" customFormat="1" x14ac:dyDescent="0.2">
      <c r="C16" s="6" t="s">
        <v>4</v>
      </c>
      <c r="D16" s="7">
        <v>0</v>
      </c>
      <c r="E16" s="7">
        <v>0</v>
      </c>
      <c r="F16" s="32">
        <v>60024.0598970723</v>
      </c>
      <c r="G16" s="7">
        <f t="shared" si="3"/>
        <v>60024.0598970723</v>
      </c>
      <c r="H16" s="14">
        <f t="shared" si="4"/>
        <v>4.4194505266770261E-2</v>
      </c>
      <c r="K16" s="34"/>
    </row>
    <row r="17" spans="1:11" s="22" customFormat="1" x14ac:dyDescent="0.2">
      <c r="C17" s="6" t="s">
        <v>5</v>
      </c>
      <c r="D17" s="32">
        <v>10533.060606060606</v>
      </c>
      <c r="E17" s="32">
        <v>723099.84848484851</v>
      </c>
      <c r="F17" s="32">
        <v>25034.951800821033</v>
      </c>
      <c r="G17" s="7">
        <f t="shared" si="3"/>
        <v>758667.86089173006</v>
      </c>
      <c r="H17" s="14">
        <f t="shared" si="4"/>
        <v>0.55859185185746296</v>
      </c>
      <c r="K17" s="34"/>
    </row>
    <row r="18" spans="1:11" s="22" customFormat="1" x14ac:dyDescent="0.2">
      <c r="A18" s="31"/>
      <c r="C18" s="6" t="s">
        <v>6</v>
      </c>
      <c r="D18" s="7">
        <v>21622.89621212121</v>
      </c>
      <c r="E18" s="7">
        <v>0</v>
      </c>
      <c r="F18" s="32">
        <v>34435.611764799098</v>
      </c>
      <c r="G18" s="7">
        <f t="shared" si="3"/>
        <v>56058.507976920308</v>
      </c>
      <c r="H18" s="14">
        <f t="shared" si="4"/>
        <v>4.1274749330211954E-2</v>
      </c>
      <c r="K18" s="34"/>
    </row>
    <row r="19" spans="1:11" s="22" customFormat="1" x14ac:dyDescent="0.2">
      <c r="C19" s="6" t="s">
        <v>7</v>
      </c>
      <c r="D19" s="7">
        <v>208540</v>
      </c>
      <c r="E19" s="7">
        <v>0</v>
      </c>
      <c r="F19" s="32">
        <v>15188.007663435066</v>
      </c>
      <c r="G19" s="7">
        <f t="shared" si="3"/>
        <v>223728.00766343507</v>
      </c>
      <c r="H19" s="14">
        <f t="shared" si="4"/>
        <v>0.16472642187083997</v>
      </c>
      <c r="K19" s="34"/>
    </row>
    <row r="20" spans="1:11" s="22" customFormat="1" x14ac:dyDescent="0.2">
      <c r="C20" s="6" t="s">
        <v>8</v>
      </c>
      <c r="D20" s="7">
        <v>4379.212121212121</v>
      </c>
      <c r="E20" s="7">
        <v>0</v>
      </c>
      <c r="F20" s="32">
        <v>77244.956959602801</v>
      </c>
      <c r="G20" s="7">
        <f t="shared" si="3"/>
        <v>81624.169080814929</v>
      </c>
      <c r="H20" s="14">
        <f t="shared" si="4"/>
        <v>6.0098230218408988E-2</v>
      </c>
      <c r="K20" s="34"/>
    </row>
    <row r="21" spans="1:11" s="22" customFormat="1" x14ac:dyDescent="0.2">
      <c r="C21" s="6" t="s">
        <v>9</v>
      </c>
      <c r="D21" s="7">
        <v>0</v>
      </c>
      <c r="E21" s="7">
        <v>0</v>
      </c>
      <c r="F21" s="32">
        <v>163368.52668595267</v>
      </c>
      <c r="G21" s="7">
        <f t="shared" si="3"/>
        <v>163368.52668595267</v>
      </c>
      <c r="H21" s="14">
        <f t="shared" si="4"/>
        <v>0.12028495282437554</v>
      </c>
      <c r="K21" s="34"/>
    </row>
    <row r="22" spans="1:11" s="22" customFormat="1" x14ac:dyDescent="0.2">
      <c r="C22" s="4" t="s">
        <v>2</v>
      </c>
      <c r="D22" s="10">
        <f>SUM(D15:D21)</f>
        <v>251431.07803030303</v>
      </c>
      <c r="E22" s="10">
        <f>SUM(E15:E21)</f>
        <v>723099.84848484851</v>
      </c>
      <c r="F22" s="10">
        <f t="shared" ref="F22" si="5">SUM(F15:F21)</f>
        <v>383648.32076345204</v>
      </c>
      <c r="G22" s="10">
        <f>SUM(G15:G21)</f>
        <v>1358179.2472786033</v>
      </c>
      <c r="H22" s="15">
        <f t="shared" si="4"/>
        <v>1</v>
      </c>
    </row>
    <row r="23" spans="1:11" s="22" customFormat="1" x14ac:dyDescent="0.2"/>
    <row r="24" spans="1:11" s="22" customFormat="1" x14ac:dyDescent="0.2">
      <c r="C24" s="46" t="s">
        <v>23</v>
      </c>
      <c r="D24" s="46"/>
      <c r="E24" s="46"/>
      <c r="F24" s="46"/>
      <c r="G24" s="46"/>
      <c r="H24" s="46"/>
    </row>
    <row r="25" spans="1:11" s="22" customFormat="1" x14ac:dyDescent="0.2">
      <c r="C25" s="13" t="s">
        <v>21</v>
      </c>
      <c r="D25" s="13" t="s">
        <v>18</v>
      </c>
      <c r="E25" s="13" t="s">
        <v>39</v>
      </c>
      <c r="F25" s="13" t="s">
        <v>17</v>
      </c>
      <c r="G25" s="13" t="s">
        <v>1</v>
      </c>
      <c r="H25" s="13" t="s">
        <v>22</v>
      </c>
    </row>
    <row r="26" spans="1:11" s="22" customFormat="1" x14ac:dyDescent="0.2">
      <c r="C26" s="6" t="s">
        <v>3</v>
      </c>
      <c r="D26" s="16">
        <f>D15*$D$38</f>
        <v>417274.71144545457</v>
      </c>
      <c r="E26" s="16">
        <f t="shared" ref="E26:F26" si="6">E15*$D$38</f>
        <v>0</v>
      </c>
      <c r="F26" s="16">
        <f t="shared" si="6"/>
        <v>548334.51758038613</v>
      </c>
      <c r="G26" s="16">
        <f t="shared" ref="G26:G32" si="7">SUM(D26:F26)</f>
        <v>965609.22902584076</v>
      </c>
      <c r="H26" s="17">
        <f>G26/$G$33</f>
        <v>1.082928863193053E-2</v>
      </c>
    </row>
    <row r="27" spans="1:11" s="22" customFormat="1" x14ac:dyDescent="0.2">
      <c r="C27" s="6" t="s">
        <v>4</v>
      </c>
      <c r="D27" s="16">
        <f t="shared" ref="D27:F27" si="8">D16*$D$38</f>
        <v>0</v>
      </c>
      <c r="E27" s="16">
        <f t="shared" si="8"/>
        <v>0</v>
      </c>
      <c r="F27" s="16">
        <f t="shared" si="8"/>
        <v>3940667.1673702463</v>
      </c>
      <c r="G27" s="16">
        <f t="shared" si="7"/>
        <v>3940667.1673702463</v>
      </c>
      <c r="H27" s="17">
        <f t="shared" ref="H27:H33" si="9">G27/$G$33</f>
        <v>4.4194505266770261E-2</v>
      </c>
    </row>
    <row r="28" spans="1:11" s="22" customFormat="1" x14ac:dyDescent="0.2">
      <c r="C28" s="6" t="s">
        <v>5</v>
      </c>
      <c r="D28" s="16">
        <f t="shared" ref="D28:F28" si="10">D17*$D$38</f>
        <v>691510.80705636367</v>
      </c>
      <c r="E28" s="16">
        <f t="shared" si="10"/>
        <v>47472560.778809093</v>
      </c>
      <c r="F28" s="16">
        <f t="shared" si="10"/>
        <v>1643581.13675353</v>
      </c>
      <c r="G28" s="16">
        <f t="shared" si="7"/>
        <v>49807652.722618982</v>
      </c>
      <c r="H28" s="17">
        <f t="shared" si="9"/>
        <v>0.55859185185746296</v>
      </c>
    </row>
    <row r="29" spans="1:11" s="22" customFormat="1" x14ac:dyDescent="0.2">
      <c r="C29" s="6" t="s">
        <v>6</v>
      </c>
      <c r="D29" s="16">
        <f t="shared" ref="D29:F29" si="11">D18*$D$38</f>
        <v>1419574.7057542272</v>
      </c>
      <c r="E29" s="16">
        <f t="shared" si="11"/>
        <v>0</v>
      </c>
      <c r="F29" s="16">
        <f t="shared" si="11"/>
        <v>2260748.1883522375</v>
      </c>
      <c r="G29" s="16">
        <f t="shared" si="7"/>
        <v>3680322.8941064645</v>
      </c>
      <c r="H29" s="17">
        <f t="shared" si="9"/>
        <v>4.1274749330211954E-2</v>
      </c>
    </row>
    <row r="30" spans="1:11" s="22" customFormat="1" x14ac:dyDescent="0.2">
      <c r="C30" s="6" t="s">
        <v>7</v>
      </c>
      <c r="D30" s="16">
        <f t="shared" ref="D30:F30" si="12">D19*$D$38</f>
        <v>13690955.4684</v>
      </c>
      <c r="E30" s="16">
        <f t="shared" si="12"/>
        <v>0</v>
      </c>
      <c r="F30" s="16">
        <f t="shared" si="12"/>
        <v>997114.87759570067</v>
      </c>
      <c r="G30" s="16">
        <f t="shared" si="7"/>
        <v>14688070.3459957</v>
      </c>
      <c r="H30" s="17">
        <f t="shared" si="9"/>
        <v>0.16472642187083994</v>
      </c>
    </row>
    <row r="31" spans="1:11" s="22" customFormat="1" x14ac:dyDescent="0.2">
      <c r="C31" s="6" t="s">
        <v>8</v>
      </c>
      <c r="D31" s="16">
        <f t="shared" ref="D31:F31" si="13">D20*$D$38</f>
        <v>287501.66940727271</v>
      </c>
      <c r="E31" s="16">
        <f t="shared" si="13"/>
        <v>0</v>
      </c>
      <c r="F31" s="16">
        <f t="shared" si="13"/>
        <v>5071244.2020350853</v>
      </c>
      <c r="G31" s="16">
        <f t="shared" si="7"/>
        <v>5358745.871442358</v>
      </c>
      <c r="H31" s="17">
        <f t="shared" si="9"/>
        <v>6.0098230218408988E-2</v>
      </c>
    </row>
    <row r="32" spans="1:11" s="22" customFormat="1" x14ac:dyDescent="0.2">
      <c r="C32" s="6" t="s">
        <v>9</v>
      </c>
      <c r="D32" s="16">
        <f t="shared" ref="D32:F32" si="14">D21*$D$38</f>
        <v>0</v>
      </c>
      <c r="E32" s="16">
        <f t="shared" si="14"/>
        <v>0</v>
      </c>
      <c r="F32" s="16">
        <f t="shared" si="14"/>
        <v>10725382.294981755</v>
      </c>
      <c r="G32" s="16">
        <f t="shared" si="7"/>
        <v>10725382.294981755</v>
      </c>
      <c r="H32" s="17">
        <f t="shared" si="9"/>
        <v>0.12028495282437554</v>
      </c>
    </row>
    <row r="33" spans="3:8" s="22" customFormat="1" x14ac:dyDescent="0.2">
      <c r="C33" s="4" t="s">
        <v>1</v>
      </c>
      <c r="D33" s="18">
        <f>SUM(D26:D32)</f>
        <v>16506817.362063317</v>
      </c>
      <c r="E33" s="18">
        <f>SUM(E26:E32)</f>
        <v>47472560.778809093</v>
      </c>
      <c r="F33" s="18">
        <f>SUM(F26:F32)</f>
        <v>25187072.384668939</v>
      </c>
      <c r="G33" s="18">
        <f>SUM(G26:G32)</f>
        <v>89166450.525541335</v>
      </c>
      <c r="H33" s="19">
        <f t="shared" si="9"/>
        <v>1</v>
      </c>
    </row>
    <row r="34" spans="3:8" s="22" customFormat="1" x14ac:dyDescent="0.2"/>
    <row r="35" spans="3:8" s="22" customFormat="1" x14ac:dyDescent="0.2"/>
    <row r="36" spans="3:8" s="22" customFormat="1" ht="16" x14ac:dyDescent="0.2">
      <c r="C36" s="3" t="s">
        <v>24</v>
      </c>
      <c r="D36" s="20"/>
    </row>
    <row r="37" spans="3:8" s="22" customFormat="1" x14ac:dyDescent="0.2">
      <c r="C37" s="6" t="s">
        <v>25</v>
      </c>
      <c r="D37" s="21">
        <v>43274297</v>
      </c>
    </row>
    <row r="38" spans="3:8" s="22" customFormat="1" x14ac:dyDescent="0.2">
      <c r="C38" s="6" t="s">
        <v>26</v>
      </c>
      <c r="D38" s="30">
        <v>65.65146</v>
      </c>
    </row>
    <row r="39" spans="3:8" s="22" customFormat="1" x14ac:dyDescent="0.2"/>
    <row r="40" spans="3:8" s="22" customFormat="1" x14ac:dyDescent="0.2"/>
    <row r="41" spans="3:8" s="22" customFormat="1" x14ac:dyDescent="0.2"/>
    <row r="42" spans="3:8" s="22" customFormat="1" ht="16" x14ac:dyDescent="0.2">
      <c r="C42" s="47" t="s">
        <v>45</v>
      </c>
      <c r="D42" s="47"/>
      <c r="E42" s="47"/>
    </row>
    <row r="43" spans="3:8" s="22" customFormat="1" x14ac:dyDescent="0.2">
      <c r="C43" s="36"/>
      <c r="D43" s="37" t="s">
        <v>44</v>
      </c>
      <c r="E43" s="37" t="s">
        <v>11</v>
      </c>
    </row>
    <row r="44" spans="3:8" s="22" customFormat="1" x14ac:dyDescent="0.2">
      <c r="C44" s="38" t="s">
        <v>42</v>
      </c>
      <c r="D44" s="39">
        <f>D37</f>
        <v>43274297</v>
      </c>
      <c r="E44" s="40">
        <f>E10</f>
        <v>3.1385356699811982E-2</v>
      </c>
    </row>
    <row r="45" spans="3:8" s="22" customFormat="1" x14ac:dyDescent="0.2">
      <c r="C45" s="38" t="s">
        <v>43</v>
      </c>
      <c r="D45" s="41">
        <f>'Aug Costing Model'!D37</f>
        <v>41988268</v>
      </c>
      <c r="E45" s="40">
        <f>'Aug Costing Model'!E9</f>
        <v>2.8104277424113842E-2</v>
      </c>
    </row>
    <row r="46" spans="3:8" s="22" customFormat="1" x14ac:dyDescent="0.2">
      <c r="C46" s="38" t="s">
        <v>41</v>
      </c>
      <c r="D46" s="42">
        <f>SUMPRODUCT(D44:D45,E44:E45)/(SUM(D44:D45))</f>
        <v>2.9769561585540446E-2</v>
      </c>
      <c r="E46" s="43"/>
    </row>
    <row r="47" spans="3:8" s="22" customFormat="1" x14ac:dyDescent="0.2"/>
    <row r="48" spans="3:8" s="22" customFormat="1" x14ac:dyDescent="0.2"/>
    <row r="49" spans="5:5" s="22" customFormat="1" x14ac:dyDescent="0.2">
      <c r="E49" s="35"/>
    </row>
    <row r="50" spans="5:5" s="22" customFormat="1" x14ac:dyDescent="0.2"/>
    <row r="51" spans="5:5" s="22" customFormat="1" x14ac:dyDescent="0.2"/>
    <row r="52" spans="5:5" s="22" customFormat="1" x14ac:dyDescent="0.2"/>
    <row r="53" spans="5:5" s="22" customFormat="1" x14ac:dyDescent="0.2"/>
    <row r="54" spans="5:5" s="22" customFormat="1" x14ac:dyDescent="0.2"/>
    <row r="55" spans="5:5" s="22" customFormat="1" x14ac:dyDescent="0.2"/>
    <row r="56" spans="5:5" s="22" customFormat="1" x14ac:dyDescent="0.2"/>
    <row r="57" spans="5:5" s="22" customFormat="1" x14ac:dyDescent="0.2"/>
    <row r="58" spans="5:5" s="22" customFormat="1" x14ac:dyDescent="0.2"/>
    <row r="59" spans="5:5" s="22" customFormat="1" x14ac:dyDescent="0.2"/>
    <row r="60" spans="5:5" s="22" customFormat="1" x14ac:dyDescent="0.2"/>
    <row r="61" spans="5:5" s="22" customFormat="1" x14ac:dyDescent="0.2"/>
    <row r="62" spans="5:5" s="22" customFormat="1" x14ac:dyDescent="0.2"/>
    <row r="63" spans="5:5" s="22" customFormat="1" x14ac:dyDescent="0.2"/>
    <row r="64" spans="5:5"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sheetData>
  <mergeCells count="6">
    <mergeCell ref="D46:E46"/>
    <mergeCell ref="A1:C1"/>
    <mergeCell ref="C5:G5"/>
    <mergeCell ref="C13:H13"/>
    <mergeCell ref="C24:H24"/>
    <mergeCell ref="C42:E4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AH254"/>
  <sheetViews>
    <sheetView workbookViewId="0">
      <selection activeCell="D1" sqref="D1"/>
    </sheetView>
  </sheetViews>
  <sheetFormatPr baseColWidth="10" defaultColWidth="8.83203125" defaultRowHeight="15" x14ac:dyDescent="0.2"/>
  <cols>
    <col min="1" max="1" width="13.33203125" customWidth="1"/>
    <col min="3" max="3" width="34" bestFit="1" customWidth="1"/>
    <col min="4" max="4" width="15.6640625" bestFit="1" customWidth="1"/>
    <col min="5" max="5" width="14.6640625" customWidth="1"/>
    <col min="6" max="6" width="18.33203125" bestFit="1" customWidth="1"/>
    <col min="7" max="7" width="16.5" customWidth="1"/>
    <col min="10" max="10" width="10" bestFit="1" customWidth="1"/>
  </cols>
  <sheetData>
    <row r="1" spans="1:34" ht="18" x14ac:dyDescent="0.2">
      <c r="A1" s="44" t="s">
        <v>0</v>
      </c>
      <c r="B1" s="44"/>
      <c r="C1" s="44"/>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row>
    <row r="2" spans="1:34" x14ac:dyDescent="0.2">
      <c r="A2" s="2" t="s">
        <v>28</v>
      </c>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row>
    <row r="3" spans="1:34" s="22" customFormat="1" x14ac:dyDescent="0.2"/>
    <row r="4" spans="1:34" s="22" customFormat="1" ht="16" x14ac:dyDescent="0.2">
      <c r="C4" s="3" t="s">
        <v>10</v>
      </c>
    </row>
    <row r="5" spans="1:34" s="22" customFormat="1" x14ac:dyDescent="0.2">
      <c r="C5" s="45" t="s">
        <v>11</v>
      </c>
      <c r="D5" s="45"/>
      <c r="E5" s="45"/>
      <c r="F5" s="45"/>
      <c r="G5" s="45"/>
    </row>
    <row r="6" spans="1:34" s="22" customFormat="1" ht="23" x14ac:dyDescent="0.2">
      <c r="C6" s="4" t="s">
        <v>12</v>
      </c>
      <c r="D6" s="4" t="s">
        <v>13</v>
      </c>
      <c r="E6" s="5" t="s">
        <v>14</v>
      </c>
      <c r="F6" s="5" t="s">
        <v>15</v>
      </c>
      <c r="G6" s="5" t="s">
        <v>16</v>
      </c>
    </row>
    <row r="7" spans="1:34" s="22" customFormat="1" x14ac:dyDescent="0.2">
      <c r="C7" s="6" t="s">
        <v>17</v>
      </c>
      <c r="D7" s="7">
        <f>E21</f>
        <v>399921.10727852653</v>
      </c>
      <c r="E7" s="8">
        <f>D7/$D$37</f>
        <v>9.5245916616166805E-3</v>
      </c>
      <c r="F7" s="16">
        <f>E32</f>
        <v>26255404.577651892</v>
      </c>
      <c r="G7" s="9">
        <f>F7/$D$37</f>
        <v>0.62530334848896107</v>
      </c>
    </row>
    <row r="8" spans="1:34" s="22" customFormat="1" x14ac:dyDescent="0.2">
      <c r="C8" s="6" t="s">
        <v>18</v>
      </c>
      <c r="D8" s="7">
        <f>D21</f>
        <v>780128.82515151519</v>
      </c>
      <c r="E8" s="8">
        <f>D8/$D$37</f>
        <v>1.8579685762497161E-2</v>
      </c>
      <c r="F8" s="16">
        <f>D32</f>
        <v>51216596.359281681</v>
      </c>
      <c r="G8" s="9">
        <f>F8/$D$37</f>
        <v>1.2197834966491516</v>
      </c>
    </row>
    <row r="9" spans="1:34" s="22" customFormat="1" x14ac:dyDescent="0.2">
      <c r="C9" s="4" t="s">
        <v>2</v>
      </c>
      <c r="D9" s="10">
        <f>SUM(D7:D8)</f>
        <v>1180049.9324300417</v>
      </c>
      <c r="E9" s="11">
        <f>SUM(E7:E8)</f>
        <v>2.8104277424113842E-2</v>
      </c>
      <c r="F9" s="18">
        <f>SUM(F7:F8)</f>
        <v>77472000.936933577</v>
      </c>
      <c r="G9" s="12">
        <f>SUM(G7:G8)</f>
        <v>1.8450868451381126</v>
      </c>
    </row>
    <row r="10" spans="1:34" s="22" customFormat="1" x14ac:dyDescent="0.2"/>
    <row r="11" spans="1:34" s="22" customFormat="1" x14ac:dyDescent="0.2"/>
    <row r="12" spans="1:34" s="22" customFormat="1" x14ac:dyDescent="0.2">
      <c r="C12" s="46" t="s">
        <v>20</v>
      </c>
      <c r="D12" s="46"/>
      <c r="E12" s="46"/>
      <c r="F12" s="46"/>
      <c r="G12" s="46"/>
      <c r="H12" s="46"/>
    </row>
    <row r="13" spans="1:34" s="22" customFormat="1" x14ac:dyDescent="0.2">
      <c r="C13" s="13" t="s">
        <v>21</v>
      </c>
      <c r="D13" s="13" t="s">
        <v>18</v>
      </c>
      <c r="E13" s="13" t="s">
        <v>17</v>
      </c>
      <c r="F13" s="13" t="s">
        <v>1</v>
      </c>
      <c r="G13" s="13" t="s">
        <v>22</v>
      </c>
    </row>
    <row r="14" spans="1:34" s="22" customFormat="1" x14ac:dyDescent="0.2">
      <c r="C14" s="6" t="s">
        <v>3</v>
      </c>
      <c r="D14" s="7">
        <v>5059.515151515152</v>
      </c>
      <c r="E14" s="32">
        <v>13432.387650121829</v>
      </c>
      <c r="F14" s="7">
        <f t="shared" ref="F14:F20" si="0">SUM(D14:E14)</f>
        <v>18491.902801636981</v>
      </c>
      <c r="G14" s="14">
        <f t="shared" ref="G14:G21" si="1">F14/$F$21</f>
        <v>1.5670440964779479E-2</v>
      </c>
    </row>
    <row r="15" spans="1:34" s="22" customFormat="1" x14ac:dyDescent="0.2">
      <c r="C15" s="6" t="s">
        <v>4</v>
      </c>
      <c r="D15" s="7">
        <v>0</v>
      </c>
      <c r="E15" s="32">
        <v>60011.289415137202</v>
      </c>
      <c r="F15" s="7">
        <f t="shared" si="0"/>
        <v>60011.289415137202</v>
      </c>
      <c r="G15" s="14">
        <f t="shared" si="1"/>
        <v>5.0854872972669669E-2</v>
      </c>
    </row>
    <row r="16" spans="1:34" s="22" customFormat="1" x14ac:dyDescent="0.2">
      <c r="C16" s="6" t="s">
        <v>5</v>
      </c>
      <c r="D16" s="7">
        <v>589908.46</v>
      </c>
      <c r="E16" s="32">
        <v>20576.028688683851</v>
      </c>
      <c r="F16" s="7">
        <f t="shared" si="0"/>
        <v>610484.48868868384</v>
      </c>
      <c r="G16" s="14">
        <f t="shared" si="1"/>
        <v>0.51733784470588573</v>
      </c>
    </row>
    <row r="17" spans="3:10" s="22" customFormat="1" x14ac:dyDescent="0.2">
      <c r="C17" s="6" t="s">
        <v>6</v>
      </c>
      <c r="D17" s="7">
        <v>18861.593939393937</v>
      </c>
      <c r="E17" s="32">
        <v>35101.689006378896</v>
      </c>
      <c r="F17" s="7">
        <f t="shared" si="0"/>
        <v>53963.282945772837</v>
      </c>
      <c r="G17" s="14">
        <f t="shared" si="1"/>
        <v>4.5729660637874751E-2</v>
      </c>
    </row>
    <row r="18" spans="3:10" s="22" customFormat="1" x14ac:dyDescent="0.2">
      <c r="C18" s="6" t="s">
        <v>7</v>
      </c>
      <c r="D18" s="7">
        <v>164600.4681818182</v>
      </c>
      <c r="E18" s="32">
        <v>2492.5276186686551</v>
      </c>
      <c r="F18" s="7">
        <f t="shared" si="0"/>
        <v>167092.99580048685</v>
      </c>
      <c r="G18" s="14">
        <f t="shared" si="1"/>
        <v>0.14159824191201573</v>
      </c>
    </row>
    <row r="19" spans="3:10" s="22" customFormat="1" x14ac:dyDescent="0.2">
      <c r="C19" s="6" t="s">
        <v>8</v>
      </c>
      <c r="D19" s="7">
        <v>1698.7878787878788</v>
      </c>
      <c r="E19" s="32">
        <v>72920.96275279735</v>
      </c>
      <c r="F19" s="7">
        <f t="shared" si="0"/>
        <v>74619.750631585222</v>
      </c>
      <c r="G19" s="14">
        <f t="shared" si="1"/>
        <v>6.3234401003627858E-2</v>
      </c>
    </row>
    <row r="20" spans="3:10" s="22" customFormat="1" x14ac:dyDescent="0.2">
      <c r="C20" s="6" t="s">
        <v>9</v>
      </c>
      <c r="D20" s="7">
        <v>0</v>
      </c>
      <c r="E20" s="32">
        <v>195386.22214673873</v>
      </c>
      <c r="F20" s="7">
        <f t="shared" si="0"/>
        <v>195386.22214673873</v>
      </c>
      <c r="G20" s="14">
        <f t="shared" si="1"/>
        <v>0.16557453780314677</v>
      </c>
    </row>
    <row r="21" spans="3:10" s="22" customFormat="1" x14ac:dyDescent="0.2">
      <c r="C21" s="4" t="s">
        <v>2</v>
      </c>
      <c r="D21" s="10">
        <f>SUM(D14:D20)</f>
        <v>780128.82515151519</v>
      </c>
      <c r="E21" s="10">
        <f t="shared" ref="E21" si="2">SUM(E14:E20)</f>
        <v>399921.10727852653</v>
      </c>
      <c r="F21" s="10">
        <f>SUM(F14:F20)</f>
        <v>1180049.9324300417</v>
      </c>
      <c r="G21" s="15">
        <f t="shared" si="1"/>
        <v>1</v>
      </c>
    </row>
    <row r="22" spans="3:10" s="22" customFormat="1" x14ac:dyDescent="0.2">
      <c r="J22" s="31"/>
    </row>
    <row r="23" spans="3:10" s="22" customFormat="1" x14ac:dyDescent="0.2">
      <c r="C23" s="46" t="s">
        <v>23</v>
      </c>
      <c r="D23" s="46"/>
      <c r="E23" s="46"/>
      <c r="F23" s="46"/>
      <c r="G23" s="46"/>
      <c r="H23" s="46"/>
    </row>
    <row r="24" spans="3:10" s="22" customFormat="1" x14ac:dyDescent="0.2">
      <c r="C24" s="13" t="s">
        <v>21</v>
      </c>
      <c r="D24" s="13" t="s">
        <v>18</v>
      </c>
      <c r="E24" s="13" t="s">
        <v>17</v>
      </c>
      <c r="F24" s="13" t="s">
        <v>1</v>
      </c>
      <c r="G24" s="13" t="s">
        <v>22</v>
      </c>
    </row>
    <row r="25" spans="3:10" s="22" customFormat="1" x14ac:dyDescent="0.2">
      <c r="C25" s="6" t="s">
        <v>3</v>
      </c>
      <c r="D25" s="16">
        <f t="shared" ref="D25:D31" si="3">D14*$D$38</f>
        <v>332164.55658909096</v>
      </c>
      <c r="E25" s="16">
        <f t="shared" ref="E25:E31" si="4">E14*$D$38</f>
        <v>881855.86051646725</v>
      </c>
      <c r="F25" s="16">
        <f t="shared" ref="F25:F31" si="5">SUM(D25:E25)</f>
        <v>1214020.4171055583</v>
      </c>
      <c r="G25" s="17">
        <f>F25/$F$32</f>
        <v>1.5670440964779483E-2</v>
      </c>
    </row>
    <row r="26" spans="3:10" s="22" customFormat="1" x14ac:dyDescent="0.2">
      <c r="C26" s="6" t="s">
        <v>4</v>
      </c>
      <c r="D26" s="16">
        <f t="shared" si="3"/>
        <v>0</v>
      </c>
      <c r="E26" s="16">
        <f t="shared" si="4"/>
        <v>3939828.7665863032</v>
      </c>
      <c r="F26" s="16">
        <f t="shared" si="5"/>
        <v>3939828.7665863032</v>
      </c>
      <c r="G26" s="17">
        <f t="shared" ref="G26:G32" si="6">F26/$F$32</f>
        <v>5.0854872972669676E-2</v>
      </c>
    </row>
    <row r="27" spans="3:10" s="22" customFormat="1" x14ac:dyDescent="0.2">
      <c r="C27" s="6" t="s">
        <v>5</v>
      </c>
      <c r="D27" s="16">
        <f t="shared" si="3"/>
        <v>38728351.665351599</v>
      </c>
      <c r="E27" s="16">
        <f t="shared" si="4"/>
        <v>1350846.3244139804</v>
      </c>
      <c r="F27" s="16">
        <f t="shared" si="5"/>
        <v>40079197.989765577</v>
      </c>
      <c r="G27" s="17">
        <f t="shared" si="6"/>
        <v>0.51733784470588573</v>
      </c>
    </row>
    <row r="28" spans="3:10" s="22" customFormat="1" x14ac:dyDescent="0.2">
      <c r="C28" s="6" t="s">
        <v>6</v>
      </c>
      <c r="D28" s="16">
        <f t="shared" si="3"/>
        <v>1238291.1800483635</v>
      </c>
      <c r="E28" s="16">
        <f t="shared" si="4"/>
        <v>2304477.1317347237</v>
      </c>
      <c r="F28" s="16">
        <f t="shared" si="5"/>
        <v>3542768.3117830874</v>
      </c>
      <c r="G28" s="17">
        <f t="shared" si="6"/>
        <v>4.5729660637874751E-2</v>
      </c>
    </row>
    <row r="29" spans="3:10" s="22" customFormat="1" x14ac:dyDescent="0.2">
      <c r="C29" s="6" t="s">
        <v>7</v>
      </c>
      <c r="D29" s="16">
        <f t="shared" si="3"/>
        <v>10806261.05281991</v>
      </c>
      <c r="E29" s="16">
        <f t="shared" si="4"/>
        <v>163638.07725592048</v>
      </c>
      <c r="F29" s="16">
        <f t="shared" si="5"/>
        <v>10969899.130075829</v>
      </c>
      <c r="G29" s="17">
        <f t="shared" si="6"/>
        <v>0.14159824191201573</v>
      </c>
    </row>
    <row r="30" spans="3:10" s="22" customFormat="1" x14ac:dyDescent="0.2">
      <c r="C30" s="6" t="s">
        <v>8</v>
      </c>
      <c r="D30" s="16">
        <f t="shared" si="3"/>
        <v>111527.90447272727</v>
      </c>
      <c r="E30" s="16">
        <f t="shared" si="4"/>
        <v>4787367.6693267655</v>
      </c>
      <c r="F30" s="16">
        <f t="shared" si="5"/>
        <v>4898895.5737994928</v>
      </c>
      <c r="G30" s="17">
        <f t="shared" si="6"/>
        <v>6.3234401003627885E-2</v>
      </c>
    </row>
    <row r="31" spans="3:10" s="22" customFormat="1" x14ac:dyDescent="0.2">
      <c r="C31" s="6" t="s">
        <v>9</v>
      </c>
      <c r="D31" s="16">
        <f t="shared" si="3"/>
        <v>0</v>
      </c>
      <c r="E31" s="16">
        <f t="shared" si="4"/>
        <v>12827390.747817732</v>
      </c>
      <c r="F31" s="16">
        <f t="shared" si="5"/>
        <v>12827390.747817732</v>
      </c>
      <c r="G31" s="17">
        <f t="shared" si="6"/>
        <v>0.16557453780314679</v>
      </c>
    </row>
    <row r="32" spans="3:10" s="22" customFormat="1" x14ac:dyDescent="0.2">
      <c r="C32" s="4" t="s">
        <v>1</v>
      </c>
      <c r="D32" s="18">
        <f>SUM(D25:D31)</f>
        <v>51216596.359281681</v>
      </c>
      <c r="E32" s="18">
        <f>SUM(E25:E31)</f>
        <v>26255404.577651892</v>
      </c>
      <c r="F32" s="18">
        <f>SUM(F25:F31)</f>
        <v>77472000.936933577</v>
      </c>
      <c r="G32" s="19">
        <f t="shared" si="6"/>
        <v>1</v>
      </c>
    </row>
    <row r="33" spans="3:4" s="22" customFormat="1" x14ac:dyDescent="0.2"/>
    <row r="34" spans="3:4" s="22" customFormat="1" x14ac:dyDescent="0.2"/>
    <row r="35" spans="3:4" s="22" customFormat="1" x14ac:dyDescent="0.2"/>
    <row r="36" spans="3:4" s="22" customFormat="1" ht="16" x14ac:dyDescent="0.2">
      <c r="C36" s="3" t="s">
        <v>24</v>
      </c>
      <c r="D36" s="20"/>
    </row>
    <row r="37" spans="3:4" s="22" customFormat="1" x14ac:dyDescent="0.2">
      <c r="C37" s="6" t="s">
        <v>25</v>
      </c>
      <c r="D37" s="21">
        <v>41988268</v>
      </c>
    </row>
    <row r="38" spans="3:4" s="22" customFormat="1" x14ac:dyDescent="0.2">
      <c r="C38" s="6" t="s">
        <v>26</v>
      </c>
      <c r="D38" s="30">
        <v>65.65146</v>
      </c>
    </row>
    <row r="39" spans="3:4" s="22" customFormat="1" x14ac:dyDescent="0.2"/>
    <row r="40" spans="3:4" s="22" customFormat="1" x14ac:dyDescent="0.2"/>
    <row r="41" spans="3:4" s="22" customFormat="1" x14ac:dyDescent="0.2"/>
    <row r="42" spans="3:4" s="22" customFormat="1" x14ac:dyDescent="0.2"/>
    <row r="43" spans="3:4" s="22" customFormat="1" x14ac:dyDescent="0.2"/>
    <row r="44" spans="3:4" s="22" customFormat="1" x14ac:dyDescent="0.2"/>
    <row r="45" spans="3:4" s="22" customFormat="1" x14ac:dyDescent="0.2"/>
    <row r="46" spans="3:4" s="22" customFormat="1" x14ac:dyDescent="0.2"/>
    <row r="47" spans="3:4" s="22" customFormat="1" x14ac:dyDescent="0.2"/>
    <row r="48" spans="3:4" s="22" customFormat="1" x14ac:dyDescent="0.2"/>
    <row r="49" s="22" customFormat="1" x14ac:dyDescent="0.2"/>
    <row r="50" s="22" customFormat="1" x14ac:dyDescent="0.2"/>
    <row r="51" s="22" customFormat="1" x14ac:dyDescent="0.2"/>
    <row r="52" s="22" customFormat="1" x14ac:dyDescent="0.2"/>
    <row r="53" s="22" customFormat="1" x14ac:dyDescent="0.2"/>
    <row r="54" s="22" customFormat="1" x14ac:dyDescent="0.2"/>
    <row r="55" s="22" customFormat="1" x14ac:dyDescent="0.2"/>
    <row r="56" s="22" customFormat="1" x14ac:dyDescent="0.2"/>
    <row r="57" s="22" customFormat="1" x14ac:dyDescent="0.2"/>
    <row r="58" s="22" customFormat="1" x14ac:dyDescent="0.2"/>
    <row r="59" s="22" customFormat="1" x14ac:dyDescent="0.2"/>
    <row r="60" s="22" customFormat="1" x14ac:dyDescent="0.2"/>
    <row r="61" s="22" customFormat="1" x14ac:dyDescent="0.2"/>
    <row r="62" s="22" customFormat="1" x14ac:dyDescent="0.2"/>
    <row r="63" s="22" customFormat="1" x14ac:dyDescent="0.2"/>
    <row r="64"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row r="83" s="22" customFormat="1" x14ac:dyDescent="0.2"/>
    <row r="84" s="22" customFormat="1" x14ac:dyDescent="0.2"/>
    <row r="85" s="22" customFormat="1" x14ac:dyDescent="0.2"/>
    <row r="86" s="22" customFormat="1" x14ac:dyDescent="0.2"/>
    <row r="87" s="22" customFormat="1" x14ac:dyDescent="0.2"/>
    <row r="88" s="22" customFormat="1" x14ac:dyDescent="0.2"/>
    <row r="89" s="22" customFormat="1" x14ac:dyDescent="0.2"/>
    <row r="90" s="22" customFormat="1" x14ac:dyDescent="0.2"/>
    <row r="91" s="22" customFormat="1" x14ac:dyDescent="0.2"/>
    <row r="92" s="22" customFormat="1" x14ac:dyDescent="0.2"/>
    <row r="93" s="22" customFormat="1" x14ac:dyDescent="0.2"/>
    <row r="94" s="22" customFormat="1" x14ac:dyDescent="0.2"/>
    <row r="95" s="22" customFormat="1" x14ac:dyDescent="0.2"/>
    <row r="96" s="22" customFormat="1" x14ac:dyDescent="0.2"/>
    <row r="97" s="22" customFormat="1" x14ac:dyDescent="0.2"/>
    <row r="98" s="22" customFormat="1" x14ac:dyDescent="0.2"/>
    <row r="99" s="22" customFormat="1" x14ac:dyDescent="0.2"/>
    <row r="100" s="22" customFormat="1" x14ac:dyDescent="0.2"/>
    <row r="101" s="22" customFormat="1" x14ac:dyDescent="0.2"/>
    <row r="102" s="22" customFormat="1" x14ac:dyDescent="0.2"/>
    <row r="103" s="22" customFormat="1" x14ac:dyDescent="0.2"/>
    <row r="104" s="22" customFormat="1" x14ac:dyDescent="0.2"/>
    <row r="105" s="22" customFormat="1" x14ac:dyDescent="0.2"/>
    <row r="106" s="22" customFormat="1" x14ac:dyDescent="0.2"/>
    <row r="107" s="22" customFormat="1" x14ac:dyDescent="0.2"/>
    <row r="108" s="22" customFormat="1" x14ac:dyDescent="0.2"/>
    <row r="109" s="22" customFormat="1" x14ac:dyDescent="0.2"/>
    <row r="110" s="22" customFormat="1" x14ac:dyDescent="0.2"/>
    <row r="111" s="22" customFormat="1" x14ac:dyDescent="0.2"/>
    <row r="112" s="22" customFormat="1" x14ac:dyDescent="0.2"/>
    <row r="113" s="22" customFormat="1" x14ac:dyDescent="0.2"/>
    <row r="114" s="22" customFormat="1" x14ac:dyDescent="0.2"/>
    <row r="115" s="22" customFormat="1" x14ac:dyDescent="0.2"/>
    <row r="116" s="22" customFormat="1" x14ac:dyDescent="0.2"/>
    <row r="117" s="22" customFormat="1" x14ac:dyDescent="0.2"/>
    <row r="118" s="22" customFormat="1" x14ac:dyDescent="0.2"/>
    <row r="119" s="22" customFormat="1" x14ac:dyDescent="0.2"/>
    <row r="120" s="22" customFormat="1" x14ac:dyDescent="0.2"/>
    <row r="121" s="22" customFormat="1" x14ac:dyDescent="0.2"/>
    <row r="122" s="22" customFormat="1" x14ac:dyDescent="0.2"/>
    <row r="123" s="22" customFormat="1" x14ac:dyDescent="0.2"/>
    <row r="124" s="22" customFormat="1" x14ac:dyDescent="0.2"/>
    <row r="125" s="22" customFormat="1" x14ac:dyDescent="0.2"/>
    <row r="126" s="22" customFormat="1" x14ac:dyDescent="0.2"/>
    <row r="127" s="22" customFormat="1" x14ac:dyDescent="0.2"/>
    <row r="128" s="22" customFormat="1" x14ac:dyDescent="0.2"/>
    <row r="129" s="22" customFormat="1" x14ac:dyDescent="0.2"/>
    <row r="130" s="22" customFormat="1" x14ac:dyDescent="0.2"/>
    <row r="131" s="22" customFormat="1" x14ac:dyDescent="0.2"/>
    <row r="132" s="22" customFormat="1" x14ac:dyDescent="0.2"/>
    <row r="133" s="22" customFormat="1" x14ac:dyDescent="0.2"/>
    <row r="134" s="22" customFormat="1" x14ac:dyDescent="0.2"/>
    <row r="135" s="22" customFormat="1" x14ac:dyDescent="0.2"/>
    <row r="136" s="22" customFormat="1" x14ac:dyDescent="0.2"/>
    <row r="137" s="22" customFormat="1" x14ac:dyDescent="0.2"/>
    <row r="138" s="22" customFormat="1" x14ac:dyDescent="0.2"/>
    <row r="139" s="22" customFormat="1" x14ac:dyDescent="0.2"/>
    <row r="140" s="22" customFormat="1" x14ac:dyDescent="0.2"/>
    <row r="141" s="22" customFormat="1" x14ac:dyDescent="0.2"/>
    <row r="142" s="22" customFormat="1" x14ac:dyDescent="0.2"/>
    <row r="143" s="22" customFormat="1" x14ac:dyDescent="0.2"/>
    <row r="144" s="22" customFormat="1" x14ac:dyDescent="0.2"/>
    <row r="145" s="22" customFormat="1" x14ac:dyDescent="0.2"/>
    <row r="146" s="22" customFormat="1" x14ac:dyDescent="0.2"/>
    <row r="147" s="22" customFormat="1" x14ac:dyDescent="0.2"/>
    <row r="148" s="22" customFormat="1" x14ac:dyDescent="0.2"/>
    <row r="149" s="22" customFormat="1" x14ac:dyDescent="0.2"/>
    <row r="150" s="22" customFormat="1" x14ac:dyDescent="0.2"/>
    <row r="151" s="22" customFormat="1" x14ac:dyDescent="0.2"/>
    <row r="152" s="22" customFormat="1" x14ac:dyDescent="0.2"/>
    <row r="153" s="22" customFormat="1" x14ac:dyDescent="0.2"/>
    <row r="154" s="22" customFormat="1" x14ac:dyDescent="0.2"/>
    <row r="155" s="22" customFormat="1" x14ac:dyDescent="0.2"/>
    <row r="156" s="22" customFormat="1" x14ac:dyDescent="0.2"/>
    <row r="157" s="22" customFormat="1" x14ac:dyDescent="0.2"/>
    <row r="158" s="22" customFormat="1" x14ac:dyDescent="0.2"/>
    <row r="159" s="22" customFormat="1" x14ac:dyDescent="0.2"/>
    <row r="160" s="22" customFormat="1" x14ac:dyDescent="0.2"/>
    <row r="161" s="22" customFormat="1" x14ac:dyDescent="0.2"/>
    <row r="162" s="22" customFormat="1" x14ac:dyDescent="0.2"/>
    <row r="163" s="22" customFormat="1" x14ac:dyDescent="0.2"/>
    <row r="164" s="22" customFormat="1" x14ac:dyDescent="0.2"/>
    <row r="165" s="22" customFormat="1" x14ac:dyDescent="0.2"/>
    <row r="166" s="22" customFormat="1" x14ac:dyDescent="0.2"/>
    <row r="167" s="22" customFormat="1" x14ac:dyDescent="0.2"/>
    <row r="168" s="22" customFormat="1" x14ac:dyDescent="0.2"/>
    <row r="169" s="22" customFormat="1" x14ac:dyDescent="0.2"/>
    <row r="170" s="22" customFormat="1" x14ac:dyDescent="0.2"/>
    <row r="171" s="22" customFormat="1" x14ac:dyDescent="0.2"/>
    <row r="172" s="22" customFormat="1" x14ac:dyDescent="0.2"/>
    <row r="173" s="22" customFormat="1" x14ac:dyDescent="0.2"/>
    <row r="174" s="22" customFormat="1" x14ac:dyDescent="0.2"/>
    <row r="175" s="22" customFormat="1" x14ac:dyDescent="0.2"/>
    <row r="176" s="22" customFormat="1" x14ac:dyDescent="0.2"/>
    <row r="177" s="22" customFormat="1" x14ac:dyDescent="0.2"/>
    <row r="178" s="22" customFormat="1" x14ac:dyDescent="0.2"/>
    <row r="179" s="22" customFormat="1" x14ac:dyDescent="0.2"/>
    <row r="180" s="22" customFormat="1" x14ac:dyDescent="0.2"/>
    <row r="181" s="22" customFormat="1" x14ac:dyDescent="0.2"/>
    <row r="182" s="22" customFormat="1" x14ac:dyDescent="0.2"/>
    <row r="183" s="22" customFormat="1" x14ac:dyDescent="0.2"/>
    <row r="184" s="22" customFormat="1" x14ac:dyDescent="0.2"/>
    <row r="185" s="22" customFormat="1" x14ac:dyDescent="0.2"/>
    <row r="186" s="22" customFormat="1" x14ac:dyDescent="0.2"/>
    <row r="187" s="22" customFormat="1" x14ac:dyDescent="0.2"/>
    <row r="188" s="22" customFormat="1" x14ac:dyDescent="0.2"/>
    <row r="189" s="22" customFormat="1" x14ac:dyDescent="0.2"/>
    <row r="190" s="22" customFormat="1" x14ac:dyDescent="0.2"/>
    <row r="191" s="22" customFormat="1" x14ac:dyDescent="0.2"/>
    <row r="192" s="22" customFormat="1" x14ac:dyDescent="0.2"/>
    <row r="193" s="22" customFormat="1" x14ac:dyDescent="0.2"/>
    <row r="194" s="22" customFormat="1" x14ac:dyDescent="0.2"/>
    <row r="195" s="22" customFormat="1" x14ac:dyDescent="0.2"/>
    <row r="196" s="22" customFormat="1" x14ac:dyDescent="0.2"/>
    <row r="197" s="22" customFormat="1" x14ac:dyDescent="0.2"/>
    <row r="198" s="22" customFormat="1" x14ac:dyDescent="0.2"/>
    <row r="199" s="22" customFormat="1" x14ac:dyDescent="0.2"/>
    <row r="200" s="22" customFormat="1" x14ac:dyDescent="0.2"/>
    <row r="201" s="22" customFormat="1" x14ac:dyDescent="0.2"/>
    <row r="202" s="22" customFormat="1" x14ac:dyDescent="0.2"/>
    <row r="203" s="22" customFormat="1" x14ac:dyDescent="0.2"/>
    <row r="204" s="22" customFormat="1" x14ac:dyDescent="0.2"/>
    <row r="205" s="22" customFormat="1" x14ac:dyDescent="0.2"/>
    <row r="206" s="22" customFormat="1" x14ac:dyDescent="0.2"/>
    <row r="207" s="22" customFormat="1" x14ac:dyDescent="0.2"/>
    <row r="208" s="22" customFormat="1" x14ac:dyDescent="0.2"/>
    <row r="209" s="22" customFormat="1" x14ac:dyDescent="0.2"/>
    <row r="210" s="22" customFormat="1" x14ac:dyDescent="0.2"/>
    <row r="211" s="22" customFormat="1" x14ac:dyDescent="0.2"/>
    <row r="212" s="22" customFormat="1" x14ac:dyDescent="0.2"/>
    <row r="213" s="22" customFormat="1" x14ac:dyDescent="0.2"/>
    <row r="214" s="22" customFormat="1" x14ac:dyDescent="0.2"/>
    <row r="215" s="22" customFormat="1" x14ac:dyDescent="0.2"/>
    <row r="216" s="22" customFormat="1" x14ac:dyDescent="0.2"/>
    <row r="217" s="22" customFormat="1" x14ac:dyDescent="0.2"/>
    <row r="218" s="22" customFormat="1" x14ac:dyDescent="0.2"/>
    <row r="219" s="22" customFormat="1" x14ac:dyDescent="0.2"/>
    <row r="220" s="22" customFormat="1" x14ac:dyDescent="0.2"/>
    <row r="221" s="22" customFormat="1" x14ac:dyDescent="0.2"/>
    <row r="222" s="22" customFormat="1" x14ac:dyDescent="0.2"/>
    <row r="223" s="22" customFormat="1" x14ac:dyDescent="0.2"/>
    <row r="224" s="22" customFormat="1" x14ac:dyDescent="0.2"/>
    <row r="225" s="22" customFormat="1" x14ac:dyDescent="0.2"/>
    <row r="226" s="22" customFormat="1" x14ac:dyDescent="0.2"/>
    <row r="227" s="22" customFormat="1" x14ac:dyDescent="0.2"/>
    <row r="228" s="22" customFormat="1" x14ac:dyDescent="0.2"/>
    <row r="229" s="22" customFormat="1" x14ac:dyDescent="0.2"/>
    <row r="230" s="22" customFormat="1" x14ac:dyDescent="0.2"/>
    <row r="231" s="22" customFormat="1" x14ac:dyDescent="0.2"/>
    <row r="232" s="22" customFormat="1" x14ac:dyDescent="0.2"/>
    <row r="233" s="22" customFormat="1" x14ac:dyDescent="0.2"/>
    <row r="234" s="22" customFormat="1" x14ac:dyDescent="0.2"/>
    <row r="235" s="22" customFormat="1" x14ac:dyDescent="0.2"/>
    <row r="236" s="22" customFormat="1" x14ac:dyDescent="0.2"/>
    <row r="237" s="22" customFormat="1" x14ac:dyDescent="0.2"/>
    <row r="238" s="22" customFormat="1" x14ac:dyDescent="0.2"/>
    <row r="239" s="22" customFormat="1" x14ac:dyDescent="0.2"/>
    <row r="240" s="22" customFormat="1" x14ac:dyDescent="0.2"/>
    <row r="241" s="22" customFormat="1" x14ac:dyDescent="0.2"/>
    <row r="242" s="22" customFormat="1" x14ac:dyDescent="0.2"/>
    <row r="243" s="22" customFormat="1" x14ac:dyDescent="0.2"/>
    <row r="244" s="22" customFormat="1" x14ac:dyDescent="0.2"/>
    <row r="245" s="22" customFormat="1" x14ac:dyDescent="0.2"/>
    <row r="246" s="22" customFormat="1" x14ac:dyDescent="0.2"/>
    <row r="247" s="22" customFormat="1" x14ac:dyDescent="0.2"/>
    <row r="248" s="22" customFormat="1" x14ac:dyDescent="0.2"/>
    <row r="249" s="22" customFormat="1" x14ac:dyDescent="0.2"/>
    <row r="250" s="22" customFormat="1" x14ac:dyDescent="0.2"/>
    <row r="251" s="22" customFormat="1" x14ac:dyDescent="0.2"/>
    <row r="252" s="22" customFormat="1" x14ac:dyDescent="0.2"/>
    <row r="253" s="22" customFormat="1" x14ac:dyDescent="0.2"/>
    <row r="254" s="22" customFormat="1" x14ac:dyDescent="0.2"/>
  </sheetData>
  <mergeCells count="4">
    <mergeCell ref="A1:C1"/>
    <mergeCell ref="C5:G5"/>
    <mergeCell ref="C12:H12"/>
    <mergeCell ref="C23:H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Feb Costing Model</vt:lpstr>
      <vt:lpstr>Aug Costing Model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2018-02-17T20:23:29Z</dcterms:created>
  <dcterms:modified xsi:type="dcterms:W3CDTF">2018-10-26T00:25:28Z</dcterms:modified>
  <cp:category/>
</cp:coreProperties>
</file>