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filterPrivacy="1" checkCompatibility="1" autoCompressPictures="0"/>
  <bookViews>
    <workbookView xWindow="760" yWindow="120" windowWidth="15600" windowHeight="11760"/>
  </bookViews>
  <sheets>
    <sheet name="Agreed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9" i="5" l="1"/>
  <c r="N109" i="5"/>
  <c r="O109" i="5"/>
  <c r="P109" i="5"/>
  <c r="Q109" i="5"/>
  <c r="R109" i="5"/>
  <c r="S109" i="5"/>
  <c r="T109" i="5"/>
  <c r="U109" i="5"/>
  <c r="V109" i="5"/>
  <c r="M110" i="5"/>
  <c r="N110" i="5"/>
  <c r="O110" i="5"/>
  <c r="P110" i="5"/>
  <c r="Q110" i="5"/>
  <c r="R110" i="5"/>
  <c r="S110" i="5"/>
  <c r="T110" i="5"/>
  <c r="U110" i="5"/>
  <c r="V110" i="5"/>
  <c r="M111" i="5"/>
  <c r="N111" i="5"/>
  <c r="O111" i="5"/>
  <c r="P111" i="5"/>
  <c r="Q111" i="5"/>
  <c r="R111" i="5"/>
  <c r="S111" i="5"/>
  <c r="T111" i="5"/>
  <c r="U111" i="5"/>
  <c r="V111" i="5"/>
  <c r="M112" i="5"/>
  <c r="N112" i="5"/>
  <c r="O112" i="5"/>
  <c r="P112" i="5"/>
  <c r="Q112" i="5"/>
  <c r="R112" i="5"/>
  <c r="S112" i="5"/>
  <c r="T112" i="5"/>
  <c r="U112" i="5"/>
  <c r="V112" i="5"/>
  <c r="M113" i="5"/>
  <c r="N113" i="5"/>
  <c r="O113" i="5"/>
  <c r="P113" i="5"/>
  <c r="Q113" i="5"/>
  <c r="R113" i="5"/>
  <c r="S113" i="5"/>
  <c r="T113" i="5"/>
  <c r="U113" i="5"/>
  <c r="V113" i="5"/>
  <c r="M114" i="5"/>
  <c r="N114" i="5"/>
  <c r="O114" i="5"/>
  <c r="P114" i="5"/>
  <c r="Q114" i="5"/>
  <c r="R114" i="5"/>
  <c r="S114" i="5"/>
  <c r="T114" i="5"/>
  <c r="U114" i="5"/>
  <c r="V114" i="5"/>
  <c r="M115" i="5"/>
  <c r="N115" i="5"/>
  <c r="O115" i="5"/>
  <c r="P115" i="5"/>
  <c r="Q115" i="5"/>
  <c r="R115" i="5"/>
  <c r="S115" i="5"/>
  <c r="T115" i="5"/>
  <c r="U115" i="5"/>
  <c r="V115" i="5"/>
  <c r="M116" i="5"/>
  <c r="N116" i="5"/>
  <c r="O116" i="5"/>
  <c r="P116" i="5"/>
  <c r="Q116" i="5"/>
  <c r="R116" i="5"/>
  <c r="S116" i="5"/>
  <c r="T116" i="5"/>
  <c r="U116" i="5"/>
  <c r="V116" i="5"/>
  <c r="M117" i="5"/>
  <c r="N117" i="5"/>
  <c r="O117" i="5"/>
  <c r="P117" i="5"/>
  <c r="Q117" i="5"/>
  <c r="R117" i="5"/>
  <c r="S117" i="5"/>
  <c r="T117" i="5"/>
  <c r="U117" i="5"/>
  <c r="V117" i="5"/>
  <c r="M118" i="5"/>
  <c r="N118" i="5"/>
  <c r="O118" i="5"/>
  <c r="P118" i="5"/>
  <c r="Q118" i="5"/>
  <c r="R118" i="5"/>
  <c r="S118" i="5"/>
  <c r="T118" i="5"/>
  <c r="U118" i="5"/>
  <c r="V118" i="5"/>
  <c r="M119" i="5"/>
  <c r="N119" i="5"/>
  <c r="O119" i="5"/>
  <c r="P119" i="5"/>
  <c r="Q119" i="5"/>
  <c r="R119" i="5"/>
  <c r="S119" i="5"/>
  <c r="T119" i="5"/>
  <c r="U119" i="5"/>
  <c r="V119" i="5"/>
  <c r="M120" i="5"/>
  <c r="N120" i="5"/>
  <c r="O120" i="5"/>
  <c r="P120" i="5"/>
  <c r="Q120" i="5"/>
  <c r="R120" i="5"/>
  <c r="S120" i="5"/>
  <c r="T120" i="5"/>
  <c r="U120" i="5"/>
  <c r="V120" i="5"/>
  <c r="M121" i="5"/>
  <c r="N121" i="5"/>
  <c r="O121" i="5"/>
  <c r="P121" i="5"/>
  <c r="Q121" i="5"/>
  <c r="R121" i="5"/>
  <c r="S121" i="5"/>
  <c r="T121" i="5"/>
  <c r="U121" i="5"/>
  <c r="V121" i="5"/>
  <c r="M122" i="5"/>
  <c r="N122" i="5"/>
  <c r="O122" i="5"/>
  <c r="P122" i="5"/>
  <c r="Q122" i="5"/>
  <c r="R122" i="5"/>
  <c r="S122" i="5"/>
  <c r="T122" i="5"/>
  <c r="U122" i="5"/>
  <c r="V122" i="5"/>
  <c r="M123" i="5"/>
  <c r="N123" i="5"/>
  <c r="O123" i="5"/>
  <c r="P123" i="5"/>
  <c r="Q123" i="5"/>
  <c r="R123" i="5"/>
  <c r="S123" i="5"/>
  <c r="T123" i="5"/>
  <c r="U123" i="5"/>
  <c r="V123" i="5"/>
  <c r="M124" i="5"/>
  <c r="N124" i="5"/>
  <c r="O124" i="5"/>
  <c r="P124" i="5"/>
  <c r="Q124" i="5"/>
  <c r="R124" i="5"/>
  <c r="S124" i="5"/>
  <c r="T124" i="5"/>
  <c r="U124" i="5"/>
  <c r="V124" i="5"/>
  <c r="M125" i="5"/>
  <c r="N125" i="5"/>
  <c r="O125" i="5"/>
  <c r="P125" i="5"/>
  <c r="Q125" i="5"/>
  <c r="R125" i="5"/>
  <c r="S125" i="5"/>
  <c r="T125" i="5"/>
  <c r="U125" i="5"/>
  <c r="V125" i="5"/>
  <c r="M126" i="5"/>
  <c r="N126" i="5"/>
  <c r="O126" i="5"/>
  <c r="P126" i="5"/>
  <c r="Q126" i="5"/>
  <c r="R126" i="5"/>
  <c r="S126" i="5"/>
  <c r="T126" i="5"/>
  <c r="U126" i="5"/>
  <c r="V126" i="5"/>
  <c r="M127" i="5"/>
  <c r="N127" i="5"/>
  <c r="O127" i="5"/>
  <c r="P127" i="5"/>
  <c r="Q127" i="5"/>
  <c r="R127" i="5"/>
  <c r="S127" i="5"/>
  <c r="T127" i="5"/>
  <c r="U127" i="5"/>
  <c r="V127" i="5"/>
  <c r="M128" i="5"/>
  <c r="N128" i="5"/>
  <c r="O128" i="5"/>
  <c r="P128" i="5"/>
  <c r="Q128" i="5"/>
  <c r="R128" i="5"/>
  <c r="S128" i="5"/>
  <c r="T128" i="5"/>
  <c r="U128" i="5"/>
  <c r="V128" i="5"/>
  <c r="M129" i="5"/>
  <c r="N129" i="5"/>
  <c r="O129" i="5"/>
  <c r="P129" i="5"/>
  <c r="Q129" i="5"/>
  <c r="R129" i="5"/>
  <c r="S129" i="5"/>
  <c r="T129" i="5"/>
  <c r="U129" i="5"/>
  <c r="V129" i="5"/>
  <c r="V108" i="5"/>
  <c r="N108" i="5"/>
  <c r="O108" i="5"/>
  <c r="P108" i="5"/>
  <c r="Q108" i="5"/>
  <c r="R108" i="5"/>
  <c r="S108" i="5"/>
  <c r="T108" i="5"/>
  <c r="U108" i="5"/>
  <c r="M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08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V130" i="5"/>
  <c r="U130" i="5"/>
  <c r="T130" i="5"/>
  <c r="S130" i="5"/>
  <c r="R130" i="5"/>
  <c r="Q130" i="5"/>
  <c r="P130" i="5"/>
  <c r="O130" i="5"/>
  <c r="N130" i="5"/>
  <c r="M130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M83" i="5"/>
  <c r="N83" i="5"/>
  <c r="O83" i="5"/>
  <c r="P83" i="5"/>
  <c r="Q83" i="5"/>
  <c r="R83" i="5"/>
  <c r="S83" i="5"/>
  <c r="T83" i="5"/>
  <c r="U83" i="5"/>
  <c r="V83" i="5"/>
  <c r="M84" i="5"/>
  <c r="N84" i="5"/>
  <c r="O84" i="5"/>
  <c r="P84" i="5"/>
  <c r="Q84" i="5"/>
  <c r="R84" i="5"/>
  <c r="S84" i="5"/>
  <c r="T84" i="5"/>
  <c r="U84" i="5"/>
  <c r="V84" i="5"/>
  <c r="M85" i="5"/>
  <c r="N85" i="5"/>
  <c r="O85" i="5"/>
  <c r="P85" i="5"/>
  <c r="Q85" i="5"/>
  <c r="R85" i="5"/>
  <c r="S85" i="5"/>
  <c r="T85" i="5"/>
  <c r="U85" i="5"/>
  <c r="V85" i="5"/>
  <c r="M86" i="5"/>
  <c r="N86" i="5"/>
  <c r="O86" i="5"/>
  <c r="P86" i="5"/>
  <c r="Q86" i="5"/>
  <c r="R86" i="5"/>
  <c r="S86" i="5"/>
  <c r="T86" i="5"/>
  <c r="U86" i="5"/>
  <c r="V86" i="5"/>
  <c r="M87" i="5"/>
  <c r="N87" i="5"/>
  <c r="O87" i="5"/>
  <c r="P87" i="5"/>
  <c r="Q87" i="5"/>
  <c r="R87" i="5"/>
  <c r="S87" i="5"/>
  <c r="T87" i="5"/>
  <c r="U87" i="5"/>
  <c r="V87" i="5"/>
  <c r="M88" i="5"/>
  <c r="N88" i="5"/>
  <c r="O88" i="5"/>
  <c r="P88" i="5"/>
  <c r="Q88" i="5"/>
  <c r="R88" i="5"/>
  <c r="S88" i="5"/>
  <c r="T88" i="5"/>
  <c r="U88" i="5"/>
  <c r="V88" i="5"/>
  <c r="M89" i="5"/>
  <c r="N89" i="5"/>
  <c r="O89" i="5"/>
  <c r="P89" i="5"/>
  <c r="Q89" i="5"/>
  <c r="R89" i="5"/>
  <c r="S89" i="5"/>
  <c r="T89" i="5"/>
  <c r="U89" i="5"/>
  <c r="V89" i="5"/>
  <c r="M90" i="5"/>
  <c r="N90" i="5"/>
  <c r="O90" i="5"/>
  <c r="P90" i="5"/>
  <c r="Q90" i="5"/>
  <c r="R90" i="5"/>
  <c r="S90" i="5"/>
  <c r="T90" i="5"/>
  <c r="U90" i="5"/>
  <c r="V90" i="5"/>
  <c r="M91" i="5"/>
  <c r="N91" i="5"/>
  <c r="O91" i="5"/>
  <c r="P91" i="5"/>
  <c r="Q91" i="5"/>
  <c r="R91" i="5"/>
  <c r="S91" i="5"/>
  <c r="T91" i="5"/>
  <c r="U91" i="5"/>
  <c r="V91" i="5"/>
  <c r="M92" i="5"/>
  <c r="N92" i="5"/>
  <c r="O92" i="5"/>
  <c r="P92" i="5"/>
  <c r="Q92" i="5"/>
  <c r="R92" i="5"/>
  <c r="S92" i="5"/>
  <c r="T92" i="5"/>
  <c r="U92" i="5"/>
  <c r="V92" i="5"/>
  <c r="M93" i="5"/>
  <c r="N93" i="5"/>
  <c r="O93" i="5"/>
  <c r="P93" i="5"/>
  <c r="Q93" i="5"/>
  <c r="R93" i="5"/>
  <c r="S93" i="5"/>
  <c r="T93" i="5"/>
  <c r="U93" i="5"/>
  <c r="V93" i="5"/>
  <c r="M94" i="5"/>
  <c r="N94" i="5"/>
  <c r="O94" i="5"/>
  <c r="P94" i="5"/>
  <c r="Q94" i="5"/>
  <c r="R94" i="5"/>
  <c r="S94" i="5"/>
  <c r="T94" i="5"/>
  <c r="U94" i="5"/>
  <c r="V94" i="5"/>
  <c r="M95" i="5"/>
  <c r="N95" i="5"/>
  <c r="O95" i="5"/>
  <c r="P95" i="5"/>
  <c r="Q95" i="5"/>
  <c r="R95" i="5"/>
  <c r="S95" i="5"/>
  <c r="T95" i="5"/>
  <c r="U95" i="5"/>
  <c r="V95" i="5"/>
  <c r="M96" i="5"/>
  <c r="N96" i="5"/>
  <c r="O96" i="5"/>
  <c r="P96" i="5"/>
  <c r="Q96" i="5"/>
  <c r="R96" i="5"/>
  <c r="S96" i="5"/>
  <c r="T96" i="5"/>
  <c r="U96" i="5"/>
  <c r="V96" i="5"/>
  <c r="M97" i="5"/>
  <c r="N97" i="5"/>
  <c r="O97" i="5"/>
  <c r="P97" i="5"/>
  <c r="Q97" i="5"/>
  <c r="R97" i="5"/>
  <c r="S97" i="5"/>
  <c r="T97" i="5"/>
  <c r="U97" i="5"/>
  <c r="V97" i="5"/>
  <c r="M98" i="5"/>
  <c r="N98" i="5"/>
  <c r="O98" i="5"/>
  <c r="P98" i="5"/>
  <c r="Q98" i="5"/>
  <c r="R98" i="5"/>
  <c r="S98" i="5"/>
  <c r="T98" i="5"/>
  <c r="U98" i="5"/>
  <c r="V98" i="5"/>
  <c r="M99" i="5"/>
  <c r="N99" i="5"/>
  <c r="O99" i="5"/>
  <c r="P99" i="5"/>
  <c r="Q99" i="5"/>
  <c r="R99" i="5"/>
  <c r="S99" i="5"/>
  <c r="T99" i="5"/>
  <c r="U99" i="5"/>
  <c r="V99" i="5"/>
  <c r="M100" i="5"/>
  <c r="N100" i="5"/>
  <c r="O100" i="5"/>
  <c r="P100" i="5"/>
  <c r="Q100" i="5"/>
  <c r="R100" i="5"/>
  <c r="S100" i="5"/>
  <c r="T100" i="5"/>
  <c r="U100" i="5"/>
  <c r="V100" i="5"/>
  <c r="M101" i="5"/>
  <c r="N101" i="5"/>
  <c r="O101" i="5"/>
  <c r="P101" i="5"/>
  <c r="Q101" i="5"/>
  <c r="R101" i="5"/>
  <c r="S101" i="5"/>
  <c r="T101" i="5"/>
  <c r="U101" i="5"/>
  <c r="V101" i="5"/>
  <c r="M102" i="5"/>
  <c r="N102" i="5"/>
  <c r="O102" i="5"/>
  <c r="P102" i="5"/>
  <c r="Q102" i="5"/>
  <c r="R102" i="5"/>
  <c r="S102" i="5"/>
  <c r="T102" i="5"/>
  <c r="U102" i="5"/>
  <c r="V102" i="5"/>
  <c r="M103" i="5"/>
  <c r="N103" i="5"/>
  <c r="O103" i="5"/>
  <c r="P103" i="5"/>
  <c r="Q103" i="5"/>
  <c r="R103" i="5"/>
  <c r="S103" i="5"/>
  <c r="T103" i="5"/>
  <c r="U103" i="5"/>
  <c r="V103" i="5"/>
  <c r="N82" i="5"/>
  <c r="O82" i="5"/>
  <c r="P82" i="5"/>
  <c r="Q82" i="5"/>
  <c r="R82" i="5"/>
  <c r="S82" i="5"/>
  <c r="T82" i="5"/>
  <c r="U82" i="5"/>
  <c r="V82" i="5"/>
  <c r="M82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V104" i="5"/>
  <c r="U104" i="5"/>
  <c r="T104" i="5"/>
  <c r="S104" i="5"/>
  <c r="R104" i="5"/>
  <c r="Q104" i="5"/>
  <c r="P104" i="5"/>
  <c r="O104" i="5"/>
  <c r="N104" i="5"/>
  <c r="M104" i="5"/>
  <c r="J7" i="5"/>
  <c r="J28" i="5"/>
  <c r="J27" i="5"/>
  <c r="J26" i="5"/>
  <c r="J25" i="5"/>
  <c r="J24" i="5"/>
  <c r="J23" i="5"/>
  <c r="J22" i="5"/>
  <c r="J21" i="5"/>
  <c r="J20" i="5"/>
  <c r="J19" i="5"/>
  <c r="J18" i="5"/>
  <c r="J17" i="5"/>
  <c r="J15" i="5"/>
  <c r="J16" i="5"/>
  <c r="J14" i="5"/>
  <c r="J13" i="5"/>
  <c r="J12" i="5"/>
  <c r="J10" i="5"/>
  <c r="J11" i="5"/>
  <c r="J9" i="5"/>
  <c r="J8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E15" i="5"/>
  <c r="V27" i="5"/>
  <c r="U27" i="5"/>
  <c r="T27" i="5"/>
  <c r="S27" i="5"/>
  <c r="R27" i="5"/>
  <c r="Q27" i="5"/>
  <c r="P27" i="5"/>
  <c r="O27" i="5"/>
  <c r="N27" i="5"/>
  <c r="M27" i="5"/>
  <c r="W17" i="5"/>
  <c r="N32" i="5"/>
  <c r="O32" i="5"/>
  <c r="P32" i="5"/>
  <c r="Q32" i="5"/>
  <c r="Q57" i="5"/>
  <c r="R32" i="5"/>
  <c r="R57" i="5"/>
  <c r="S32" i="5"/>
  <c r="S57" i="5"/>
  <c r="T32" i="5"/>
  <c r="T57" i="5"/>
  <c r="U32" i="5"/>
  <c r="U57" i="5"/>
  <c r="M57" i="5"/>
  <c r="N57" i="5"/>
  <c r="O57" i="5"/>
  <c r="P57" i="5"/>
  <c r="V32" i="5"/>
  <c r="V57" i="5"/>
  <c r="W57" i="5"/>
  <c r="N33" i="5"/>
  <c r="O33" i="5"/>
  <c r="O58" i="5"/>
  <c r="P33" i="5"/>
  <c r="P58" i="5"/>
  <c r="Q33" i="5"/>
  <c r="Q58" i="5"/>
  <c r="R33" i="5"/>
  <c r="R58" i="5"/>
  <c r="S33" i="5"/>
  <c r="S58" i="5"/>
  <c r="T33" i="5"/>
  <c r="T58" i="5"/>
  <c r="U33" i="5"/>
  <c r="U58" i="5"/>
  <c r="V33" i="5"/>
  <c r="V58" i="5"/>
  <c r="M58" i="5"/>
  <c r="N58" i="5"/>
  <c r="W58" i="5"/>
  <c r="N34" i="5"/>
  <c r="O34" i="5"/>
  <c r="P34" i="5"/>
  <c r="P59" i="5"/>
  <c r="Q34" i="5"/>
  <c r="Q59" i="5"/>
  <c r="R34" i="5"/>
  <c r="R59" i="5"/>
  <c r="S34" i="5"/>
  <c r="S59" i="5"/>
  <c r="T34" i="5"/>
  <c r="T59" i="5"/>
  <c r="U34" i="5"/>
  <c r="V34" i="5"/>
  <c r="V59" i="5"/>
  <c r="U59" i="5"/>
  <c r="O59" i="5"/>
  <c r="N59" i="5"/>
  <c r="M59" i="5"/>
  <c r="W59" i="5"/>
  <c r="M60" i="5"/>
  <c r="N35" i="5"/>
  <c r="O35" i="5"/>
  <c r="P35" i="5"/>
  <c r="Q35" i="5"/>
  <c r="R35" i="5"/>
  <c r="R60" i="5"/>
  <c r="N60" i="5"/>
  <c r="O60" i="5"/>
  <c r="P60" i="5"/>
  <c r="Q60" i="5"/>
  <c r="S35" i="5"/>
  <c r="S60" i="5"/>
  <c r="T35" i="5"/>
  <c r="T60" i="5"/>
  <c r="U35" i="5"/>
  <c r="U60" i="5"/>
  <c r="V35" i="5"/>
  <c r="V60" i="5"/>
  <c r="W60" i="5"/>
  <c r="M61" i="5"/>
  <c r="N36" i="5"/>
  <c r="N61" i="5"/>
  <c r="O36" i="5"/>
  <c r="O61" i="5"/>
  <c r="P36" i="5"/>
  <c r="P61" i="5"/>
  <c r="Q36" i="5"/>
  <c r="Q61" i="5"/>
  <c r="R36" i="5"/>
  <c r="R61" i="5"/>
  <c r="S36" i="5"/>
  <c r="S61" i="5"/>
  <c r="T36" i="5"/>
  <c r="T61" i="5"/>
  <c r="U36" i="5"/>
  <c r="U61" i="5"/>
  <c r="V36" i="5"/>
  <c r="V61" i="5"/>
  <c r="W61" i="5"/>
  <c r="M62" i="5"/>
  <c r="N37" i="5"/>
  <c r="N62" i="5"/>
  <c r="O37" i="5"/>
  <c r="O62" i="5"/>
  <c r="P37" i="5"/>
  <c r="P62" i="5"/>
  <c r="Q37" i="5"/>
  <c r="Q62" i="5"/>
  <c r="R37" i="5"/>
  <c r="R62" i="5"/>
  <c r="S37" i="5"/>
  <c r="S62" i="5"/>
  <c r="T37" i="5"/>
  <c r="T62" i="5"/>
  <c r="U37" i="5"/>
  <c r="U62" i="5"/>
  <c r="V37" i="5"/>
  <c r="V62" i="5"/>
  <c r="W62" i="5"/>
  <c r="M63" i="5"/>
  <c r="N38" i="5"/>
  <c r="N63" i="5"/>
  <c r="O38" i="5"/>
  <c r="O63" i="5"/>
  <c r="P38" i="5"/>
  <c r="P63" i="5"/>
  <c r="Q38" i="5"/>
  <c r="Q63" i="5"/>
  <c r="R38" i="5"/>
  <c r="R63" i="5"/>
  <c r="S38" i="5"/>
  <c r="S63" i="5"/>
  <c r="T38" i="5"/>
  <c r="T63" i="5"/>
  <c r="U38" i="5"/>
  <c r="U63" i="5"/>
  <c r="V38" i="5"/>
  <c r="V63" i="5"/>
  <c r="W63" i="5"/>
  <c r="M64" i="5"/>
  <c r="N39" i="5"/>
  <c r="N64" i="5"/>
  <c r="O39" i="5"/>
  <c r="O64" i="5"/>
  <c r="P39" i="5"/>
  <c r="P64" i="5"/>
  <c r="Q39" i="5"/>
  <c r="Q64" i="5"/>
  <c r="R39" i="5"/>
  <c r="R64" i="5"/>
  <c r="S39" i="5"/>
  <c r="S64" i="5"/>
  <c r="T39" i="5"/>
  <c r="T64" i="5"/>
  <c r="U39" i="5"/>
  <c r="U64" i="5"/>
  <c r="V39" i="5"/>
  <c r="V64" i="5"/>
  <c r="W64" i="5"/>
  <c r="M65" i="5"/>
  <c r="N40" i="5"/>
  <c r="N65" i="5"/>
  <c r="O40" i="5"/>
  <c r="O65" i="5"/>
  <c r="P40" i="5"/>
  <c r="P65" i="5"/>
  <c r="Q40" i="5"/>
  <c r="Q65" i="5"/>
  <c r="R40" i="5"/>
  <c r="R65" i="5"/>
  <c r="S40" i="5"/>
  <c r="S65" i="5"/>
  <c r="T40" i="5"/>
  <c r="T65" i="5"/>
  <c r="U40" i="5"/>
  <c r="U65" i="5"/>
  <c r="V40" i="5"/>
  <c r="V65" i="5"/>
  <c r="W65" i="5"/>
  <c r="M66" i="5"/>
  <c r="N41" i="5"/>
  <c r="N66" i="5"/>
  <c r="O41" i="5"/>
  <c r="O66" i="5"/>
  <c r="P41" i="5"/>
  <c r="P66" i="5"/>
  <c r="Q41" i="5"/>
  <c r="Q66" i="5"/>
  <c r="R41" i="5"/>
  <c r="R66" i="5"/>
  <c r="S41" i="5"/>
  <c r="S66" i="5"/>
  <c r="T41" i="5"/>
  <c r="T66" i="5"/>
  <c r="U41" i="5"/>
  <c r="U66" i="5"/>
  <c r="V41" i="5"/>
  <c r="V66" i="5"/>
  <c r="W66" i="5"/>
  <c r="M67" i="5"/>
  <c r="N42" i="5"/>
  <c r="N67" i="5"/>
  <c r="O42" i="5"/>
  <c r="O67" i="5"/>
  <c r="P42" i="5"/>
  <c r="P67" i="5"/>
  <c r="Q42" i="5"/>
  <c r="Q67" i="5"/>
  <c r="R42" i="5"/>
  <c r="R67" i="5"/>
  <c r="S42" i="5"/>
  <c r="S67" i="5"/>
  <c r="T42" i="5"/>
  <c r="T67" i="5"/>
  <c r="U42" i="5"/>
  <c r="U67" i="5"/>
  <c r="V42" i="5"/>
  <c r="V67" i="5"/>
  <c r="W67" i="5"/>
  <c r="M68" i="5"/>
  <c r="N43" i="5"/>
  <c r="N68" i="5"/>
  <c r="O43" i="5"/>
  <c r="O68" i="5"/>
  <c r="P43" i="5"/>
  <c r="P68" i="5"/>
  <c r="Q43" i="5"/>
  <c r="Q68" i="5"/>
  <c r="R43" i="5"/>
  <c r="R68" i="5"/>
  <c r="S43" i="5"/>
  <c r="S68" i="5"/>
  <c r="T43" i="5"/>
  <c r="T68" i="5"/>
  <c r="U43" i="5"/>
  <c r="U68" i="5"/>
  <c r="V43" i="5"/>
  <c r="V68" i="5"/>
  <c r="W68" i="5"/>
  <c r="N44" i="5"/>
  <c r="N69" i="5"/>
  <c r="O44" i="5"/>
  <c r="O69" i="5"/>
  <c r="P44" i="5"/>
  <c r="P69" i="5"/>
  <c r="Q44" i="5"/>
  <c r="Q69" i="5"/>
  <c r="R44" i="5"/>
  <c r="R69" i="5"/>
  <c r="M69" i="5"/>
  <c r="S44" i="5"/>
  <c r="S69" i="5"/>
  <c r="T44" i="5"/>
  <c r="T69" i="5"/>
  <c r="U44" i="5"/>
  <c r="U69" i="5"/>
  <c r="V44" i="5"/>
  <c r="V69" i="5"/>
  <c r="W69" i="5"/>
  <c r="N45" i="5"/>
  <c r="O45" i="5"/>
  <c r="O70" i="5"/>
  <c r="P45" i="5"/>
  <c r="P70" i="5"/>
  <c r="Q45" i="5"/>
  <c r="Q70" i="5"/>
  <c r="R45" i="5"/>
  <c r="R70" i="5"/>
  <c r="S45" i="5"/>
  <c r="S70" i="5"/>
  <c r="T45" i="5"/>
  <c r="T70" i="5"/>
  <c r="U45" i="5"/>
  <c r="U70" i="5"/>
  <c r="V45" i="5"/>
  <c r="V70" i="5"/>
  <c r="M70" i="5"/>
  <c r="N70" i="5"/>
  <c r="W70" i="5"/>
  <c r="M71" i="5"/>
  <c r="N46" i="5"/>
  <c r="N71" i="5"/>
  <c r="O46" i="5"/>
  <c r="O71" i="5"/>
  <c r="P46" i="5"/>
  <c r="P71" i="5"/>
  <c r="Q46" i="5"/>
  <c r="Q71" i="5"/>
  <c r="R46" i="5"/>
  <c r="R71" i="5"/>
  <c r="S46" i="5"/>
  <c r="S71" i="5"/>
  <c r="T46" i="5"/>
  <c r="T71" i="5"/>
  <c r="U46" i="5"/>
  <c r="U71" i="5"/>
  <c r="V46" i="5"/>
  <c r="V71" i="5"/>
  <c r="W71" i="5"/>
  <c r="M72" i="5"/>
  <c r="N47" i="5"/>
  <c r="N72" i="5"/>
  <c r="O47" i="5"/>
  <c r="O72" i="5"/>
  <c r="P47" i="5"/>
  <c r="P72" i="5"/>
  <c r="Q47" i="5"/>
  <c r="Q72" i="5"/>
  <c r="R47" i="5"/>
  <c r="R72" i="5"/>
  <c r="S47" i="5"/>
  <c r="S72" i="5"/>
  <c r="T47" i="5"/>
  <c r="T72" i="5"/>
  <c r="U47" i="5"/>
  <c r="U72" i="5"/>
  <c r="V47" i="5"/>
  <c r="V72" i="5"/>
  <c r="W72" i="5"/>
  <c r="M73" i="5"/>
  <c r="N48" i="5"/>
  <c r="N73" i="5"/>
  <c r="O48" i="5"/>
  <c r="O73" i="5"/>
  <c r="P48" i="5"/>
  <c r="P73" i="5"/>
  <c r="Q48" i="5"/>
  <c r="Q73" i="5"/>
  <c r="R48" i="5"/>
  <c r="R73" i="5"/>
  <c r="S48" i="5"/>
  <c r="S73" i="5"/>
  <c r="T48" i="5"/>
  <c r="T73" i="5"/>
  <c r="U48" i="5"/>
  <c r="U73" i="5"/>
  <c r="V48" i="5"/>
  <c r="V73" i="5"/>
  <c r="W73" i="5"/>
  <c r="N49" i="5"/>
  <c r="O49" i="5"/>
  <c r="P49" i="5"/>
  <c r="P74" i="5"/>
  <c r="Q49" i="5"/>
  <c r="Q74" i="5"/>
  <c r="R49" i="5"/>
  <c r="R74" i="5"/>
  <c r="S49" i="5"/>
  <c r="S74" i="5"/>
  <c r="T49" i="5"/>
  <c r="T74" i="5"/>
  <c r="U49" i="5"/>
  <c r="U74" i="5"/>
  <c r="V49" i="5"/>
  <c r="V74" i="5"/>
  <c r="M74" i="5"/>
  <c r="O74" i="5"/>
  <c r="N74" i="5"/>
  <c r="W74" i="5"/>
  <c r="M75" i="5"/>
  <c r="N50" i="5"/>
  <c r="N75" i="5"/>
  <c r="O50" i="5"/>
  <c r="O75" i="5"/>
  <c r="P50" i="5"/>
  <c r="P75" i="5"/>
  <c r="Q50" i="5"/>
  <c r="Q75" i="5"/>
  <c r="R50" i="5"/>
  <c r="R75" i="5"/>
  <c r="S50" i="5"/>
  <c r="S75" i="5"/>
  <c r="T50" i="5"/>
  <c r="T75" i="5"/>
  <c r="U50" i="5"/>
  <c r="U75" i="5"/>
  <c r="V50" i="5"/>
  <c r="V75" i="5"/>
  <c r="W75" i="5"/>
  <c r="M76" i="5"/>
  <c r="N51" i="5"/>
  <c r="N76" i="5"/>
  <c r="O51" i="5"/>
  <c r="O76" i="5"/>
  <c r="P51" i="5"/>
  <c r="P76" i="5"/>
  <c r="Q51" i="5"/>
  <c r="Q76" i="5"/>
  <c r="R51" i="5"/>
  <c r="R76" i="5"/>
  <c r="S51" i="5"/>
  <c r="S76" i="5"/>
  <c r="T51" i="5"/>
  <c r="T76" i="5"/>
  <c r="U51" i="5"/>
  <c r="U76" i="5"/>
  <c r="V51" i="5"/>
  <c r="V76" i="5"/>
  <c r="W76" i="5"/>
  <c r="M77" i="5"/>
  <c r="N52" i="5"/>
  <c r="N77" i="5"/>
  <c r="O52" i="5"/>
  <c r="O77" i="5"/>
  <c r="P52" i="5"/>
  <c r="P77" i="5"/>
  <c r="Q52" i="5"/>
  <c r="Q77" i="5"/>
  <c r="R52" i="5"/>
  <c r="R77" i="5"/>
  <c r="S52" i="5"/>
  <c r="S77" i="5"/>
  <c r="T52" i="5"/>
  <c r="T77" i="5"/>
  <c r="U52" i="5"/>
  <c r="U77" i="5"/>
  <c r="V52" i="5"/>
  <c r="V77" i="5"/>
  <c r="W77" i="5"/>
  <c r="N31" i="5"/>
  <c r="N56" i="5"/>
  <c r="O31" i="5"/>
  <c r="O56" i="5"/>
  <c r="P31" i="5"/>
  <c r="P56" i="5"/>
  <c r="Q31" i="5"/>
  <c r="Q56" i="5"/>
  <c r="R31" i="5"/>
  <c r="R56" i="5"/>
  <c r="M56" i="5"/>
  <c r="S31" i="5"/>
  <c r="S56" i="5"/>
  <c r="T31" i="5"/>
  <c r="T56" i="5"/>
  <c r="U31" i="5"/>
  <c r="U56" i="5"/>
  <c r="V31" i="5"/>
  <c r="V56" i="5"/>
  <c r="W56" i="5"/>
  <c r="W78" i="5"/>
  <c r="N78" i="5"/>
  <c r="O78" i="5"/>
  <c r="P78" i="5"/>
  <c r="Q78" i="5"/>
  <c r="R78" i="5"/>
  <c r="S78" i="5"/>
  <c r="T78" i="5"/>
  <c r="U78" i="5"/>
  <c r="V78" i="5"/>
  <c r="M78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56" i="5"/>
  <c r="W14" i="5"/>
  <c r="W15" i="5"/>
  <c r="W16" i="5"/>
  <c r="W18" i="5"/>
  <c r="W19" i="5"/>
  <c r="W20" i="5"/>
  <c r="W21" i="5"/>
  <c r="W22" i="5"/>
  <c r="W23" i="5"/>
  <c r="W24" i="5"/>
  <c r="W25" i="5"/>
  <c r="W26" i="5"/>
  <c r="L24" i="5"/>
  <c r="L25" i="5"/>
  <c r="L26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5" i="5"/>
  <c r="L49" i="5"/>
  <c r="W49" i="5"/>
  <c r="L50" i="5"/>
  <c r="W50" i="5"/>
  <c r="L51" i="5"/>
  <c r="W51" i="5"/>
  <c r="L52" i="5"/>
  <c r="W52" i="5"/>
  <c r="L32" i="5"/>
  <c r="W32" i="5"/>
  <c r="L33" i="5"/>
  <c r="W33" i="5"/>
  <c r="L34" i="5"/>
  <c r="W34" i="5"/>
  <c r="L35" i="5"/>
  <c r="W35" i="5"/>
  <c r="L36" i="5"/>
  <c r="W36" i="5"/>
  <c r="L37" i="5"/>
  <c r="W37" i="5"/>
  <c r="L38" i="5"/>
  <c r="W38" i="5"/>
  <c r="L39" i="5"/>
  <c r="W39" i="5"/>
  <c r="L40" i="5"/>
  <c r="W40" i="5"/>
  <c r="L41" i="5"/>
  <c r="W41" i="5"/>
  <c r="L42" i="5"/>
  <c r="W42" i="5"/>
  <c r="L43" i="5"/>
  <c r="W43" i="5"/>
  <c r="L44" i="5"/>
  <c r="W44" i="5"/>
  <c r="L45" i="5"/>
  <c r="W45" i="5"/>
  <c r="L46" i="5"/>
  <c r="W46" i="5"/>
  <c r="L47" i="5"/>
  <c r="W47" i="5"/>
  <c r="L48" i="5"/>
  <c r="W48" i="5"/>
  <c r="L31" i="5"/>
  <c r="W31" i="5"/>
  <c r="E8" i="5"/>
  <c r="E9" i="5"/>
  <c r="E10" i="5"/>
  <c r="E11" i="5"/>
  <c r="E12" i="5"/>
  <c r="E13" i="5"/>
  <c r="E14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7" i="5"/>
  <c r="W5" i="5"/>
  <c r="W6" i="5"/>
  <c r="W7" i="5"/>
  <c r="W8" i="5"/>
  <c r="W9" i="5"/>
  <c r="W10" i="5"/>
  <c r="W11" i="5"/>
  <c r="W12" i="5"/>
  <c r="W13" i="5"/>
</calcChain>
</file>

<file path=xl/sharedStrings.xml><?xml version="1.0" encoding="utf-8"?>
<sst xmlns="http://schemas.openxmlformats.org/spreadsheetml/2006/main" count="46" uniqueCount="38">
  <si>
    <t>TOTAL</t>
  </si>
  <si>
    <t>DR Congo</t>
  </si>
  <si>
    <t>Malawi</t>
  </si>
  <si>
    <t>Mali</t>
  </si>
  <si>
    <t>Mozambique</t>
  </si>
  <si>
    <t>Sierra Leone</t>
  </si>
  <si>
    <t>Tanzania</t>
  </si>
  <si>
    <t>Uganda</t>
  </si>
  <si>
    <t>Impact by country</t>
  </si>
  <si>
    <t>Country</t>
  </si>
  <si>
    <t>U5DPA</t>
  </si>
  <si>
    <t>Niger</t>
  </si>
  <si>
    <t>Cote d'Ivoire</t>
  </si>
  <si>
    <t>Cameroon</t>
  </si>
  <si>
    <t>%U5MRD</t>
  </si>
  <si>
    <t>Potential deaths averted</t>
  </si>
  <si>
    <t>Projected deaths averted</t>
  </si>
  <si>
    <t>Projected years of impact</t>
  </si>
  <si>
    <t>U5LSY3</t>
  </si>
  <si>
    <t>U5%LSY3</t>
  </si>
  <si>
    <t>Ethiopia</t>
  </si>
  <si>
    <t>Guinea</t>
  </si>
  <si>
    <t>Chad</t>
  </si>
  <si>
    <t>Benin</t>
  </si>
  <si>
    <t>Senegal</t>
  </si>
  <si>
    <t>Nigeria</t>
  </si>
  <si>
    <t>Liberia</t>
  </si>
  <si>
    <t>Ghana</t>
  </si>
  <si>
    <t>Madagascar</t>
  </si>
  <si>
    <t>Zambia</t>
  </si>
  <si>
    <t>Zimbabwe</t>
  </si>
  <si>
    <t>Kenya</t>
  </si>
  <si>
    <t>MP</t>
  </si>
  <si>
    <t>DALYS</t>
  </si>
  <si>
    <t>Cost</t>
  </si>
  <si>
    <t>$/DALY</t>
  </si>
  <si>
    <t>Projected costs (USD)</t>
  </si>
  <si>
    <t>Projected costs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</si>
</sst>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#,##0.0"/>
    <numFmt numFmtId="167" formatCode="[$$-409]#,##0"/>
    <numFmt numFmtId="168" formatCode="[$$-409]#,##0.00"/>
    <numFmt numFmtId="169" formatCode="&quot;£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i/>
      <sz val="11"/>
      <color theme="0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/>
    </xf>
    <xf numFmtId="0" fontId="0" fillId="0" borderId="0" xfId="0" applyBorder="1" applyAlignment="1">
      <alignment horizontal="left"/>
    </xf>
    <xf numFmtId="3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left"/>
    </xf>
    <xf numFmtId="165" fontId="1" fillId="3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 vertical="center" wrapText="1"/>
    </xf>
    <xf numFmtId="164" fontId="3" fillId="4" borderId="0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9" fontId="0" fillId="0" borderId="0" xfId="0" applyNumberFormat="1"/>
    <xf numFmtId="3" fontId="0" fillId="0" borderId="0" xfId="0" applyNumberFormat="1"/>
    <xf numFmtId="167" fontId="0" fillId="0" borderId="0" xfId="0" applyNumberFormat="1"/>
    <xf numFmtId="168" fontId="0" fillId="0" borderId="0" xfId="0" applyNumberFormat="1"/>
    <xf numFmtId="3" fontId="10" fillId="3" borderId="0" xfId="0" applyNumberFormat="1" applyFont="1" applyFill="1"/>
    <xf numFmtId="0" fontId="10" fillId="3" borderId="0" xfId="0" applyFont="1" applyFill="1"/>
    <xf numFmtId="167" fontId="0" fillId="0" borderId="0" xfId="0" applyNumberFormat="1" applyAlignment="1">
      <alignment horizontal="left"/>
    </xf>
    <xf numFmtId="167" fontId="1" fillId="0" borderId="1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left"/>
    </xf>
    <xf numFmtId="169" fontId="0" fillId="0" borderId="0" xfId="0" applyNumberFormat="1" applyAlignment="1">
      <alignment horizontal="left"/>
    </xf>
    <xf numFmtId="169" fontId="1" fillId="0" borderId="1" xfId="0" applyNumberFormat="1" applyFont="1" applyBorder="1" applyAlignment="1">
      <alignment horizontal="left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130"/>
  <sheetViews>
    <sheetView tabSelected="1" topLeftCell="A97" zoomScale="125" zoomScaleNormal="125" zoomScalePageLayoutView="125" workbookViewId="0">
      <selection activeCell="I116" sqref="I116"/>
    </sheetView>
  </sheetViews>
  <sheetFormatPr baseColWidth="10" defaultColWidth="8.83203125" defaultRowHeight="14" x14ac:dyDescent="0"/>
  <cols>
    <col min="1" max="1" width="5.5" style="1" customWidth="1"/>
    <col min="2" max="2" width="14.83203125" style="1" customWidth="1"/>
    <col min="3" max="4" width="8.83203125" style="7"/>
    <col min="5" max="6" width="8.83203125" style="8"/>
    <col min="7" max="7" width="4.5" style="8" bestFit="1" customWidth="1"/>
    <col min="8" max="8" width="8.6640625" style="8" bestFit="1" customWidth="1"/>
    <col min="9" max="9" width="9.6640625" style="8" bestFit="1" customWidth="1"/>
    <col min="10" max="10" width="7.5" style="8" bestFit="1" customWidth="1"/>
    <col min="11" max="11" width="2.6640625" style="8" customWidth="1"/>
    <col min="12" max="12" width="24.6640625" style="1" customWidth="1"/>
    <col min="13" max="14" width="9.6640625" style="1" bestFit="1" customWidth="1"/>
    <col min="15" max="19" width="10.5" style="1" bestFit="1" customWidth="1"/>
    <col min="20" max="22" width="9.6640625" style="1" bestFit="1" customWidth="1"/>
    <col min="23" max="23" width="11.5" style="1" bestFit="1" customWidth="1"/>
    <col min="24" max="16384" width="8.83203125" style="1"/>
  </cols>
  <sheetData>
    <row r="1" spans="2:25">
      <c r="L1" s="2"/>
    </row>
    <row r="3" spans="2:25">
      <c r="B3" s="19" t="s">
        <v>8</v>
      </c>
      <c r="C3" s="20"/>
      <c r="D3" s="20"/>
      <c r="E3" s="21"/>
      <c r="F3" s="21"/>
      <c r="G3" s="21"/>
      <c r="H3" s="21"/>
      <c r="I3" s="21"/>
      <c r="J3" s="21"/>
      <c r="L3" s="19" t="s">
        <v>17</v>
      </c>
      <c r="M3" s="19">
        <v>2014</v>
      </c>
      <c r="N3" s="19">
        <v>2015</v>
      </c>
      <c r="O3" s="19">
        <v>2016</v>
      </c>
      <c r="P3" s="19">
        <v>2017</v>
      </c>
      <c r="Q3" s="19">
        <v>2018</v>
      </c>
      <c r="R3" s="19">
        <v>2019</v>
      </c>
      <c r="S3" s="19">
        <v>2020</v>
      </c>
      <c r="T3" s="19">
        <v>2021</v>
      </c>
      <c r="U3" s="19">
        <v>2022</v>
      </c>
      <c r="V3" s="19">
        <v>2023</v>
      </c>
      <c r="W3" s="19" t="s">
        <v>0</v>
      </c>
    </row>
    <row r="4" spans="2:25">
      <c r="B4" s="3"/>
      <c r="C4" s="17"/>
      <c r="D4" s="17"/>
      <c r="E4" s="9"/>
      <c r="F4" s="9"/>
      <c r="G4" s="9"/>
      <c r="H4" s="9"/>
      <c r="I4" s="9"/>
      <c r="J4" s="9"/>
    </row>
    <row r="5" spans="2:25" ht="15">
      <c r="B5" s="22" t="s">
        <v>9</v>
      </c>
      <c r="C5" s="23" t="s">
        <v>10</v>
      </c>
      <c r="D5" s="23" t="s">
        <v>18</v>
      </c>
      <c r="E5" s="24" t="s">
        <v>19</v>
      </c>
      <c r="F5" s="24" t="s">
        <v>14</v>
      </c>
      <c r="G5" s="36" t="s">
        <v>32</v>
      </c>
      <c r="H5" s="37" t="s">
        <v>33</v>
      </c>
      <c r="I5" s="37" t="s">
        <v>34</v>
      </c>
      <c r="J5" s="37" t="s">
        <v>35</v>
      </c>
      <c r="L5" s="25" t="str">
        <f t="shared" ref="L5:L26" si="0">B7</f>
        <v>Benin</v>
      </c>
      <c r="M5" s="18">
        <v>0</v>
      </c>
      <c r="N5" s="18">
        <v>1</v>
      </c>
      <c r="O5" s="18">
        <v>1</v>
      </c>
      <c r="P5" s="18">
        <v>1</v>
      </c>
      <c r="Q5" s="18">
        <v>1</v>
      </c>
      <c r="R5" s="18">
        <v>1</v>
      </c>
      <c r="S5" s="18">
        <v>0</v>
      </c>
      <c r="T5" s="18">
        <v>0</v>
      </c>
      <c r="U5" s="18">
        <v>0</v>
      </c>
      <c r="V5" s="18">
        <v>0</v>
      </c>
      <c r="W5" s="13">
        <f t="shared" ref="W5:W26" si="1">SUM(M5:V5)</f>
        <v>5</v>
      </c>
    </row>
    <row r="6" spans="2:25">
      <c r="C6" s="10"/>
      <c r="D6" s="10"/>
      <c r="E6" s="14"/>
      <c r="F6" s="14"/>
      <c r="L6" s="25" t="str">
        <f t="shared" si="0"/>
        <v>Cameroon</v>
      </c>
      <c r="M6" s="18">
        <v>0</v>
      </c>
      <c r="N6" s="18">
        <v>0</v>
      </c>
      <c r="O6" s="18">
        <v>0</v>
      </c>
      <c r="P6" s="18">
        <v>0</v>
      </c>
      <c r="Q6" s="18">
        <v>1</v>
      </c>
      <c r="R6" s="18">
        <v>1</v>
      </c>
      <c r="S6" s="18">
        <v>1</v>
      </c>
      <c r="T6" s="18">
        <v>1</v>
      </c>
      <c r="U6" s="18">
        <v>1</v>
      </c>
      <c r="V6" s="18">
        <v>1</v>
      </c>
      <c r="W6" s="13">
        <f t="shared" si="1"/>
        <v>6</v>
      </c>
    </row>
    <row r="7" spans="2:25">
      <c r="B7" s="25" t="s">
        <v>23</v>
      </c>
      <c r="C7" s="7">
        <v>32000</v>
      </c>
      <c r="D7" s="10">
        <v>4738</v>
      </c>
      <c r="E7" s="15">
        <f>D7/C7</f>
        <v>0.14806250000000001</v>
      </c>
      <c r="F7" s="14">
        <v>3.2000000000000001E-2</v>
      </c>
      <c r="G7" s="32">
        <v>0.77</v>
      </c>
      <c r="H7" s="33">
        <v>131953.30000000002</v>
      </c>
      <c r="I7" s="34">
        <v>1800000</v>
      </c>
      <c r="J7" s="35">
        <f t="shared" ref="J7:J28" si="2">I7/H7</f>
        <v>13.64118972394021</v>
      </c>
      <c r="L7" s="25" t="str">
        <f t="shared" si="0"/>
        <v>Chad</v>
      </c>
      <c r="M7" s="18">
        <v>0</v>
      </c>
      <c r="N7" s="18">
        <v>0</v>
      </c>
      <c r="O7" s="18">
        <v>1</v>
      </c>
      <c r="P7" s="18">
        <v>1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3">
        <f t="shared" si="1"/>
        <v>8</v>
      </c>
    </row>
    <row r="8" spans="2:25">
      <c r="B8" s="26" t="s">
        <v>13</v>
      </c>
      <c r="C8" s="7">
        <v>74000</v>
      </c>
      <c r="D8" s="10">
        <v>8917</v>
      </c>
      <c r="E8" s="15">
        <f t="shared" ref="E8:E15" si="3">D8/C8</f>
        <v>0.1205</v>
      </c>
      <c r="F8" s="15">
        <v>1.6E-2</v>
      </c>
      <c r="G8" s="32">
        <v>0.6855</v>
      </c>
      <c r="H8" s="33">
        <v>242096.55</v>
      </c>
      <c r="I8" s="34">
        <v>1297695.3272687318</v>
      </c>
      <c r="J8" s="35">
        <f t="shared" si="2"/>
        <v>5.3602388273138626</v>
      </c>
      <c r="L8" s="25" t="str">
        <f t="shared" si="0"/>
        <v>Cote d'Ivoire</v>
      </c>
      <c r="M8" s="18">
        <v>0</v>
      </c>
      <c r="N8" s="18">
        <v>0</v>
      </c>
      <c r="O8" s="18">
        <v>0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3">
        <f t="shared" si="1"/>
        <v>7</v>
      </c>
    </row>
    <row r="9" spans="2:25">
      <c r="B9" s="25" t="s">
        <v>22</v>
      </c>
      <c r="C9" s="7">
        <v>82000</v>
      </c>
      <c r="D9" s="7">
        <v>10809</v>
      </c>
      <c r="E9" s="15">
        <f t="shared" si="3"/>
        <v>0.13181707317073171</v>
      </c>
      <c r="F9" s="14">
        <v>1.4999999999999999E-2</v>
      </c>
      <c r="G9" s="32">
        <v>0.45</v>
      </c>
      <c r="H9" s="33">
        <v>301138.74</v>
      </c>
      <c r="I9" s="34">
        <v>1511919.5489144803</v>
      </c>
      <c r="J9" s="35">
        <f t="shared" si="2"/>
        <v>5.0206743540020131</v>
      </c>
      <c r="L9" s="25" t="str">
        <f t="shared" si="0"/>
        <v>DR Congo</v>
      </c>
      <c r="M9" s="18">
        <v>1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1</v>
      </c>
      <c r="T9" s="18">
        <v>0</v>
      </c>
      <c r="U9" s="18">
        <v>0</v>
      </c>
      <c r="V9" s="18">
        <v>0</v>
      </c>
      <c r="W9" s="13">
        <f t="shared" si="1"/>
        <v>7</v>
      </c>
    </row>
    <row r="10" spans="2:25">
      <c r="B10" s="26" t="s">
        <v>12</v>
      </c>
      <c r="C10" s="7">
        <v>75000</v>
      </c>
      <c r="D10" s="10">
        <v>9562</v>
      </c>
      <c r="E10" s="15">
        <f t="shared" si="3"/>
        <v>0.12749333333333332</v>
      </c>
      <c r="F10" s="15">
        <v>1.6E-2</v>
      </c>
      <c r="G10" s="32">
        <v>0.74299999999999999</v>
      </c>
      <c r="H10" s="33">
        <v>268309.71999999997</v>
      </c>
      <c r="I10" s="34">
        <v>1824063.2101968981</v>
      </c>
      <c r="J10" s="35">
        <f>I10/H10</f>
        <v>6.7983493486441651</v>
      </c>
      <c r="L10" s="25" t="str">
        <f t="shared" si="0"/>
        <v>Ethiopia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3">
        <f t="shared" si="1"/>
        <v>0</v>
      </c>
      <c r="X10" s="16"/>
    </row>
    <row r="11" spans="2:25">
      <c r="B11" s="27" t="s">
        <v>1</v>
      </c>
      <c r="C11" s="4">
        <v>391000</v>
      </c>
      <c r="D11" s="5">
        <v>43151</v>
      </c>
      <c r="E11" s="15">
        <f t="shared" si="3"/>
        <v>0.11036061381074169</v>
      </c>
      <c r="F11" s="14">
        <v>7.0000000000000001E-3</v>
      </c>
      <c r="G11" s="32">
        <v>0.44450000000000001</v>
      </c>
      <c r="H11" s="33">
        <v>1169823.6099999999</v>
      </c>
      <c r="I11" s="34">
        <v>2603104.4448567466</v>
      </c>
      <c r="J11" s="35">
        <f>I11/H11</f>
        <v>2.2252110682368147</v>
      </c>
      <c r="L11" s="25" t="str">
        <f t="shared" si="0"/>
        <v>Ghana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3">
        <f t="shared" si="1"/>
        <v>0</v>
      </c>
    </row>
    <row r="12" spans="2:25">
      <c r="B12" s="25" t="s">
        <v>20</v>
      </c>
      <c r="C12" s="7">
        <v>205000</v>
      </c>
      <c r="D12" s="7">
        <v>10052</v>
      </c>
      <c r="E12" s="15">
        <f t="shared" si="3"/>
        <v>4.9034146341463414E-2</v>
      </c>
      <c r="F12" s="14">
        <v>0.05</v>
      </c>
      <c r="G12" s="32">
        <v>0.33049999999999996</v>
      </c>
      <c r="H12" s="33">
        <v>284773.15999999997</v>
      </c>
      <c r="I12" s="34">
        <v>2040253.2240543514</v>
      </c>
      <c r="J12" s="35">
        <f t="shared" si="2"/>
        <v>7.1644856701184612</v>
      </c>
      <c r="L12" s="25" t="str">
        <f t="shared" si="0"/>
        <v>Guinea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3">
        <f t="shared" si="1"/>
        <v>0</v>
      </c>
    </row>
    <row r="13" spans="2:25">
      <c r="B13" s="25" t="s">
        <v>27</v>
      </c>
      <c r="C13" s="7">
        <v>56000</v>
      </c>
      <c r="D13" s="7">
        <v>7166</v>
      </c>
      <c r="E13" s="15">
        <f t="shared" si="3"/>
        <v>0.12796428571428572</v>
      </c>
      <c r="F13" s="14">
        <v>2.5999999999999999E-2</v>
      </c>
      <c r="G13" s="32">
        <v>0.92400000000000004</v>
      </c>
      <c r="H13" s="33">
        <v>208602.26</v>
      </c>
      <c r="I13" s="34">
        <v>2475818</v>
      </c>
      <c r="J13" s="35">
        <f t="shared" si="2"/>
        <v>11.868605833896526</v>
      </c>
      <c r="L13" s="25" t="str">
        <f t="shared" si="0"/>
        <v>Kenya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3">
        <f t="shared" si="1"/>
        <v>0</v>
      </c>
    </row>
    <row r="14" spans="2:25">
      <c r="B14" s="25" t="s">
        <v>21</v>
      </c>
      <c r="C14" s="7">
        <v>41000</v>
      </c>
      <c r="D14" s="7">
        <v>6010</v>
      </c>
      <c r="E14" s="15">
        <f t="shared" si="3"/>
        <v>0.14658536585365853</v>
      </c>
      <c r="F14" s="14">
        <v>3.9E-2</v>
      </c>
      <c r="G14" s="32">
        <v>0.64349999999999996</v>
      </c>
      <c r="H14" s="33">
        <v>167078</v>
      </c>
      <c r="I14" s="34">
        <v>1389068.5985377324</v>
      </c>
      <c r="J14" s="35">
        <f t="shared" si="2"/>
        <v>8.3138929035404558</v>
      </c>
      <c r="L14" s="25" t="str">
        <f t="shared" si="0"/>
        <v>Liberia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3">
        <f t="shared" si="1"/>
        <v>0</v>
      </c>
    </row>
    <row r="15" spans="2:25">
      <c r="B15" s="25" t="s">
        <v>31</v>
      </c>
      <c r="C15" s="7">
        <v>108000</v>
      </c>
      <c r="D15" s="10">
        <v>20316</v>
      </c>
      <c r="E15" s="15">
        <f t="shared" si="3"/>
        <v>0.18811111111111112</v>
      </c>
      <c r="F15" s="14">
        <v>1.4E-2</v>
      </c>
      <c r="G15" s="32">
        <v>0.8640000000000001</v>
      </c>
      <c r="H15" s="33">
        <v>554829.96</v>
      </c>
      <c r="I15" s="34">
        <v>3527536</v>
      </c>
      <c r="J15" s="35">
        <f>I15/H15</f>
        <v>6.357868634202811</v>
      </c>
      <c r="L15" s="25" t="str">
        <f t="shared" si="0"/>
        <v>Madagascar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3">
        <f t="shared" si="1"/>
        <v>0</v>
      </c>
      <c r="X15" s="16"/>
      <c r="Y15" s="16"/>
    </row>
    <row r="16" spans="2:25">
      <c r="B16" s="25" t="s">
        <v>26</v>
      </c>
      <c r="C16" s="7">
        <v>11000</v>
      </c>
      <c r="D16" s="7">
        <v>1580</v>
      </c>
      <c r="E16" s="15">
        <f t="shared" ref="E16:E28" si="4">D16/C16</f>
        <v>0.14363636363636365</v>
      </c>
      <c r="F16" s="14">
        <v>5.3999999999999999E-2</v>
      </c>
      <c r="G16" s="32">
        <v>0.66500000000000004</v>
      </c>
      <c r="H16" s="33">
        <v>44082</v>
      </c>
      <c r="I16" s="34">
        <v>1929552</v>
      </c>
      <c r="J16" s="35">
        <f>I16/H16</f>
        <v>43.771879678780458</v>
      </c>
      <c r="L16" s="25" t="str">
        <f t="shared" si="0"/>
        <v>Malawi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3">
        <f t="shared" si="1"/>
        <v>0</v>
      </c>
      <c r="X16" s="16"/>
      <c r="Y16" s="16"/>
    </row>
    <row r="17" spans="2:23">
      <c r="B17" s="25" t="s">
        <v>28</v>
      </c>
      <c r="C17" s="7">
        <v>44000</v>
      </c>
      <c r="D17" s="7">
        <v>3799</v>
      </c>
      <c r="E17" s="15">
        <f t="shared" si="4"/>
        <v>8.6340909090909093E-2</v>
      </c>
      <c r="F17" s="14">
        <v>4.5999999999999999E-2</v>
      </c>
      <c r="G17" s="32">
        <v>0.59899999999999998</v>
      </c>
      <c r="H17" s="33">
        <v>111082.76</v>
      </c>
      <c r="I17" s="34">
        <v>1917075</v>
      </c>
      <c r="J17" s="35">
        <f t="shared" si="2"/>
        <v>17.258078571328262</v>
      </c>
      <c r="K17" s="9"/>
      <c r="L17" s="25" t="str">
        <f t="shared" si="0"/>
        <v>Mali</v>
      </c>
      <c r="M17" s="18">
        <v>0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0</v>
      </c>
      <c r="U17" s="18">
        <v>0</v>
      </c>
      <c r="V17" s="18">
        <v>0</v>
      </c>
      <c r="W17" s="13">
        <f t="shared" si="1"/>
        <v>6</v>
      </c>
    </row>
    <row r="18" spans="2:23">
      <c r="B18" s="27" t="s">
        <v>2</v>
      </c>
      <c r="C18" s="4">
        <v>43000</v>
      </c>
      <c r="D18" s="5">
        <v>5501</v>
      </c>
      <c r="E18" s="15">
        <f t="shared" si="4"/>
        <v>0.12793023255813954</v>
      </c>
      <c r="F18" s="14">
        <v>5.6000000000000001E-2</v>
      </c>
      <c r="G18" s="32">
        <v>0.6994999999999999</v>
      </c>
      <c r="H18" s="33">
        <v>151222.49</v>
      </c>
      <c r="I18" s="34">
        <v>1303180.8574989885</v>
      </c>
      <c r="J18" s="35">
        <f t="shared" si="2"/>
        <v>8.6176391983691616</v>
      </c>
      <c r="K18" s="9"/>
      <c r="L18" s="25" t="str">
        <f t="shared" si="0"/>
        <v>Mozambique</v>
      </c>
      <c r="M18" s="18">
        <v>0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0</v>
      </c>
      <c r="T18" s="18">
        <v>0</v>
      </c>
      <c r="U18" s="18">
        <v>0</v>
      </c>
      <c r="V18" s="18">
        <v>0</v>
      </c>
      <c r="W18" s="13">
        <f t="shared" si="1"/>
        <v>5</v>
      </c>
    </row>
    <row r="19" spans="2:23">
      <c r="B19" s="28" t="s">
        <v>3</v>
      </c>
      <c r="C19" s="4">
        <v>83000</v>
      </c>
      <c r="D19" s="5">
        <v>16379</v>
      </c>
      <c r="E19" s="15">
        <f t="shared" si="4"/>
        <v>0.19733734939759037</v>
      </c>
      <c r="F19" s="14">
        <v>3.1E-2</v>
      </c>
      <c r="G19" s="32">
        <v>0.8075</v>
      </c>
      <c r="H19" s="33">
        <v>450750.08</v>
      </c>
      <c r="I19" s="34">
        <v>1696768.6144949663</v>
      </c>
      <c r="J19" s="35">
        <f t="shared" si="2"/>
        <v>3.7643223812516378</v>
      </c>
      <c r="L19" s="25" t="str">
        <f t="shared" si="0"/>
        <v>Niger</v>
      </c>
      <c r="M19" s="18">
        <v>0</v>
      </c>
      <c r="N19" s="18">
        <v>0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0</v>
      </c>
      <c r="U19" s="18">
        <v>0</v>
      </c>
      <c r="V19" s="18">
        <v>0</v>
      </c>
      <c r="W19" s="13">
        <f t="shared" si="1"/>
        <v>5</v>
      </c>
    </row>
    <row r="20" spans="2:23">
      <c r="B20" s="28" t="s">
        <v>4</v>
      </c>
      <c r="C20" s="4">
        <v>84000</v>
      </c>
      <c r="D20" s="5">
        <v>14592</v>
      </c>
      <c r="E20" s="15">
        <f t="shared" si="4"/>
        <v>0.17371428571428571</v>
      </c>
      <c r="F20" s="14">
        <v>4.2999999999999997E-2</v>
      </c>
      <c r="G20" s="32">
        <v>0.87599999999999989</v>
      </c>
      <c r="H20" s="33">
        <v>392232.95999999996</v>
      </c>
      <c r="I20" s="34">
        <v>2007020.9995219661</v>
      </c>
      <c r="J20" s="35">
        <f t="shared" si="2"/>
        <v>5.1169106225085379</v>
      </c>
      <c r="L20" s="25" t="str">
        <f t="shared" si="0"/>
        <v>Nigeria</v>
      </c>
      <c r="M20" s="18">
        <v>0</v>
      </c>
      <c r="N20" s="18">
        <v>0</v>
      </c>
      <c r="O20" s="18">
        <v>0</v>
      </c>
      <c r="P20" s="18">
        <v>0</v>
      </c>
      <c r="Q20" s="18">
        <v>0.3</v>
      </c>
      <c r="R20" s="18">
        <v>0.3</v>
      </c>
      <c r="S20" s="18">
        <v>0.3</v>
      </c>
      <c r="T20" s="18">
        <v>0.3</v>
      </c>
      <c r="U20" s="18">
        <v>0.3</v>
      </c>
      <c r="V20" s="18">
        <v>0.3</v>
      </c>
      <c r="W20" s="13">
        <f t="shared" si="1"/>
        <v>1.8</v>
      </c>
    </row>
    <row r="21" spans="2:23">
      <c r="B21" s="26" t="s">
        <v>11</v>
      </c>
      <c r="C21" s="7">
        <v>91000</v>
      </c>
      <c r="D21" s="10">
        <v>12392</v>
      </c>
      <c r="E21" s="15">
        <f t="shared" si="4"/>
        <v>0.13617582417582419</v>
      </c>
      <c r="F21" s="14">
        <v>4.8000000000000001E-2</v>
      </c>
      <c r="G21" s="32">
        <v>0.64249999999999996</v>
      </c>
      <c r="H21" s="33">
        <v>346232.48000000004</v>
      </c>
      <c r="I21" s="34">
        <v>1234669.2128268692</v>
      </c>
      <c r="J21" s="35">
        <f t="shared" si="2"/>
        <v>3.5660120992313287</v>
      </c>
      <c r="L21" s="25" t="str">
        <f t="shared" si="0"/>
        <v>Senegal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3">
        <f t="shared" si="1"/>
        <v>0</v>
      </c>
    </row>
    <row r="22" spans="2:23">
      <c r="B22" s="25" t="s">
        <v>25</v>
      </c>
      <c r="C22" s="7">
        <v>827000</v>
      </c>
      <c r="D22" s="10">
        <v>149880</v>
      </c>
      <c r="E22" s="15">
        <f t="shared" si="4"/>
        <v>0.18123337363966144</v>
      </c>
      <c r="F22" s="14">
        <v>2.5000000000000001E-2</v>
      </c>
      <c r="G22" s="32">
        <v>0.70450000000000002</v>
      </c>
      <c r="H22" s="33">
        <v>4205632.8</v>
      </c>
      <c r="I22" s="34">
        <v>4852899</v>
      </c>
      <c r="J22" s="35">
        <f t="shared" si="2"/>
        <v>1.1539045919558171</v>
      </c>
      <c r="L22" s="25" t="str">
        <f t="shared" si="0"/>
        <v>Sierra Leone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3">
        <f t="shared" si="1"/>
        <v>0</v>
      </c>
    </row>
    <row r="23" spans="2:23">
      <c r="B23" s="25" t="s">
        <v>24</v>
      </c>
      <c r="C23" s="7">
        <v>30000</v>
      </c>
      <c r="D23" s="7">
        <v>2991</v>
      </c>
      <c r="E23" s="15">
        <f t="shared" si="4"/>
        <v>9.9699999999999997E-2</v>
      </c>
      <c r="F23" s="14">
        <v>3.9E-2</v>
      </c>
      <c r="G23" s="32">
        <v>0.78700000000000003</v>
      </c>
      <c r="H23" s="33">
        <v>83179.709999999992</v>
      </c>
      <c r="I23" s="34">
        <v>2319433</v>
      </c>
      <c r="J23" s="35">
        <f t="shared" si="2"/>
        <v>27.884600703705271</v>
      </c>
      <c r="L23" s="25" t="str">
        <f t="shared" si="0"/>
        <v>Tanzania</v>
      </c>
      <c r="M23" s="18">
        <v>0</v>
      </c>
      <c r="N23" s="18">
        <v>0</v>
      </c>
      <c r="O23" s="18">
        <v>0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3">
        <f t="shared" si="1"/>
        <v>7</v>
      </c>
    </row>
    <row r="24" spans="2:23">
      <c r="B24" s="28" t="s">
        <v>5</v>
      </c>
      <c r="C24" s="4">
        <v>39000</v>
      </c>
      <c r="D24" s="5">
        <v>4801</v>
      </c>
      <c r="E24" s="15">
        <f t="shared" si="4"/>
        <v>0.12310256410256411</v>
      </c>
      <c r="F24" s="14">
        <v>1.6E-2</v>
      </c>
      <c r="G24" s="32">
        <v>0.57200000000000006</v>
      </c>
      <c r="H24" s="33">
        <v>131115.31</v>
      </c>
      <c r="I24" s="34">
        <v>1697335.7787843382</v>
      </c>
      <c r="J24" s="35">
        <f t="shared" si="2"/>
        <v>12.945366782752817</v>
      </c>
      <c r="L24" s="25" t="str">
        <f t="shared" si="0"/>
        <v>Uganda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3">
        <f t="shared" si="1"/>
        <v>0</v>
      </c>
    </row>
    <row r="25" spans="2:23">
      <c r="B25" s="27" t="s">
        <v>6</v>
      </c>
      <c r="C25" s="4">
        <v>98000</v>
      </c>
      <c r="D25" s="5">
        <v>18040</v>
      </c>
      <c r="E25" s="15">
        <f t="shared" si="4"/>
        <v>0.18408163265306121</v>
      </c>
      <c r="F25" s="14">
        <v>5.0999999999999997E-2</v>
      </c>
      <c r="G25" s="32">
        <v>0.7</v>
      </c>
      <c r="H25" s="33">
        <v>502414</v>
      </c>
      <c r="I25" s="34">
        <v>2305294</v>
      </c>
      <c r="J25" s="35">
        <f t="shared" si="2"/>
        <v>4.5884350356478922</v>
      </c>
      <c r="L25" s="25" t="str">
        <f t="shared" si="0"/>
        <v>Zambia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3">
        <f t="shared" si="1"/>
        <v>0</v>
      </c>
    </row>
    <row r="26" spans="2:23">
      <c r="B26" s="28" t="s">
        <v>7</v>
      </c>
      <c r="C26" s="4">
        <v>103000</v>
      </c>
      <c r="D26" s="5">
        <v>14967</v>
      </c>
      <c r="E26" s="15">
        <f t="shared" si="4"/>
        <v>0.14531067961165048</v>
      </c>
      <c r="F26" s="14">
        <v>4.2999999999999997E-2</v>
      </c>
      <c r="G26" s="32">
        <v>0.8284999999999999</v>
      </c>
      <c r="H26" s="33">
        <v>411143.49</v>
      </c>
      <c r="I26" s="34">
        <v>2562040</v>
      </c>
      <c r="J26" s="35">
        <f t="shared" si="2"/>
        <v>6.2314983997436029</v>
      </c>
      <c r="L26" s="25" t="str">
        <f t="shared" si="0"/>
        <v>Zimbabwe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3">
        <f t="shared" si="1"/>
        <v>0</v>
      </c>
    </row>
    <row r="27" spans="2:23">
      <c r="B27" s="25" t="s">
        <v>29</v>
      </c>
      <c r="C27" s="7">
        <v>50000</v>
      </c>
      <c r="D27" s="7">
        <v>11182</v>
      </c>
      <c r="E27" s="15">
        <f t="shared" si="4"/>
        <v>0.22364000000000001</v>
      </c>
      <c r="F27" s="14">
        <v>3.5000000000000003E-2</v>
      </c>
      <c r="G27" s="32">
        <v>0.72400000000000009</v>
      </c>
      <c r="H27" s="33">
        <v>310635.96000000002</v>
      </c>
      <c r="I27" s="34">
        <v>1950541.7567964112</v>
      </c>
      <c r="J27" s="35">
        <f t="shared" si="2"/>
        <v>6.2791885292237613</v>
      </c>
      <c r="L27" s="29" t="s">
        <v>0</v>
      </c>
      <c r="M27" s="31">
        <f>SUM(M5:M26)</f>
        <v>1</v>
      </c>
      <c r="N27" s="31">
        <f t="shared" ref="N27" si="5">SUM(N5:N26)</f>
        <v>4</v>
      </c>
      <c r="O27" s="31">
        <f t="shared" ref="O27" si="6">SUM(O5:O26)</f>
        <v>6</v>
      </c>
      <c r="P27" s="31">
        <f t="shared" ref="P27" si="7">SUM(P5:P26)</f>
        <v>8</v>
      </c>
      <c r="Q27" s="31">
        <f t="shared" ref="Q27" si="8">SUM(Q5:Q26)</f>
        <v>9.3000000000000007</v>
      </c>
      <c r="R27" s="31">
        <f t="shared" ref="R27" si="9">SUM(R5:R26)</f>
        <v>9.3000000000000007</v>
      </c>
      <c r="S27" s="31">
        <f t="shared" ref="S27" si="10">SUM(S5:S26)</f>
        <v>7.3</v>
      </c>
      <c r="T27" s="31">
        <f t="shared" ref="T27" si="11">SUM(T5:T26)</f>
        <v>4.3</v>
      </c>
      <c r="U27" s="31">
        <f t="shared" ref="U27" si="12">SUM(U5:U26)</f>
        <v>4.3</v>
      </c>
      <c r="V27" s="31">
        <f t="shared" ref="V27" si="13">SUM(V5:V26)</f>
        <v>4.3</v>
      </c>
      <c r="W27" s="30"/>
    </row>
    <row r="28" spans="2:23">
      <c r="B28" s="25" t="s">
        <v>30</v>
      </c>
      <c r="C28" s="7">
        <v>39000</v>
      </c>
      <c r="D28" s="7">
        <v>1951</v>
      </c>
      <c r="E28" s="15">
        <f t="shared" si="4"/>
        <v>5.0025641025641027E-2</v>
      </c>
      <c r="F28" s="14">
        <v>-8.9999999999999993E-3</v>
      </c>
      <c r="G28" s="32">
        <v>0.43900000000000006</v>
      </c>
      <c r="H28" s="33">
        <v>54198.78</v>
      </c>
      <c r="I28" s="34">
        <v>1841754.148687229</v>
      </c>
      <c r="J28" s="35">
        <f t="shared" si="2"/>
        <v>33.981468746846865</v>
      </c>
    </row>
    <row r="29" spans="2:23">
      <c r="L29" s="19" t="s">
        <v>15</v>
      </c>
      <c r="M29" s="19">
        <v>2014</v>
      </c>
      <c r="N29" s="19">
        <v>2015</v>
      </c>
      <c r="O29" s="19">
        <v>2016</v>
      </c>
      <c r="P29" s="19">
        <v>2017</v>
      </c>
      <c r="Q29" s="19">
        <v>2018</v>
      </c>
      <c r="R29" s="19">
        <v>2019</v>
      </c>
      <c r="S29" s="19">
        <v>2020</v>
      </c>
      <c r="T29" s="19">
        <v>2021</v>
      </c>
      <c r="U29" s="19">
        <v>2022</v>
      </c>
      <c r="V29" s="19">
        <v>2023</v>
      </c>
      <c r="W29" s="19" t="s">
        <v>0</v>
      </c>
    </row>
    <row r="31" spans="2:23">
      <c r="L31" s="25" t="str">
        <f t="shared" ref="L31:L52" si="14">B7</f>
        <v>Benin</v>
      </c>
      <c r="M31" s="7">
        <f t="shared" ref="M31:M52" si="15">D7</f>
        <v>4738</v>
      </c>
      <c r="N31" s="7">
        <f t="shared" ref="N31:V31" si="16">M31*(1-$F7)</f>
        <v>4586.384</v>
      </c>
      <c r="O31" s="7">
        <f t="shared" si="16"/>
        <v>4439.6197119999997</v>
      </c>
      <c r="P31" s="7">
        <f t="shared" si="16"/>
        <v>4297.5518812159999</v>
      </c>
      <c r="Q31" s="7">
        <f t="shared" si="16"/>
        <v>4160.0302210170876</v>
      </c>
      <c r="R31" s="10">
        <f t="shared" si="16"/>
        <v>4026.9092539445405</v>
      </c>
      <c r="S31" s="7">
        <f t="shared" si="16"/>
        <v>3898.0481578183153</v>
      </c>
      <c r="T31" s="7">
        <f t="shared" si="16"/>
        <v>3773.310616768129</v>
      </c>
      <c r="U31" s="7">
        <f t="shared" si="16"/>
        <v>3652.5646770315489</v>
      </c>
      <c r="V31" s="7">
        <f t="shared" si="16"/>
        <v>3535.6826073665393</v>
      </c>
      <c r="W31" s="11">
        <f t="shared" ref="W31" si="17">SUM(M31:V31)</f>
        <v>41108.101127162161</v>
      </c>
    </row>
    <row r="32" spans="2:23">
      <c r="L32" s="25" t="str">
        <f t="shared" si="14"/>
        <v>Cameroon</v>
      </c>
      <c r="M32" s="7">
        <f t="shared" si="15"/>
        <v>8917</v>
      </c>
      <c r="N32" s="7">
        <f t="shared" ref="N32:V32" si="18">M32*(1-$F8)</f>
        <v>8774.3279999999995</v>
      </c>
      <c r="O32" s="7">
        <f t="shared" si="18"/>
        <v>8633.938752</v>
      </c>
      <c r="P32" s="7">
        <f t="shared" si="18"/>
        <v>8495.795731967999</v>
      </c>
      <c r="Q32" s="7">
        <f t="shared" si="18"/>
        <v>8359.8630002565114</v>
      </c>
      <c r="R32" s="10">
        <f t="shared" si="18"/>
        <v>8226.1051922524075</v>
      </c>
      <c r="S32" s="7">
        <f t="shared" si="18"/>
        <v>8094.4875091763688</v>
      </c>
      <c r="T32" s="7">
        <f t="shared" si="18"/>
        <v>7964.975709029547</v>
      </c>
      <c r="U32" s="7">
        <f t="shared" si="18"/>
        <v>7837.5360976850743</v>
      </c>
      <c r="V32" s="7">
        <f t="shared" si="18"/>
        <v>7712.1355201221131</v>
      </c>
      <c r="W32" s="11">
        <f t="shared" ref="W32:W49" si="19">SUM(M32:V32)</f>
        <v>83016.165512490028</v>
      </c>
    </row>
    <row r="33" spans="2:23">
      <c r="L33" s="25" t="str">
        <f t="shared" si="14"/>
        <v>Chad</v>
      </c>
      <c r="M33" s="7">
        <f t="shared" si="15"/>
        <v>10809</v>
      </c>
      <c r="N33" s="7">
        <f t="shared" ref="N33:V33" si="20">M33*(1-$F9)</f>
        <v>10646.865</v>
      </c>
      <c r="O33" s="7">
        <f t="shared" si="20"/>
        <v>10487.162025</v>
      </c>
      <c r="P33" s="7">
        <f t="shared" si="20"/>
        <v>10329.854594625</v>
      </c>
      <c r="Q33" s="7">
        <f t="shared" si="20"/>
        <v>10174.906775705624</v>
      </c>
      <c r="R33" s="10">
        <f t="shared" si="20"/>
        <v>10022.283174070039</v>
      </c>
      <c r="S33" s="7">
        <f t="shared" si="20"/>
        <v>9871.9489264589884</v>
      </c>
      <c r="T33" s="7">
        <f t="shared" si="20"/>
        <v>9723.8696925621025</v>
      </c>
      <c r="U33" s="7">
        <f t="shared" si="20"/>
        <v>9578.011647173671</v>
      </c>
      <c r="V33" s="7">
        <f t="shared" si="20"/>
        <v>9434.3414724660652</v>
      </c>
      <c r="W33" s="11">
        <f t="shared" si="19"/>
        <v>101078.2433080615</v>
      </c>
    </row>
    <row r="34" spans="2:23">
      <c r="B34" s="2"/>
      <c r="L34" s="25" t="str">
        <f t="shared" si="14"/>
        <v>Cote d'Ivoire</v>
      </c>
      <c r="M34" s="7">
        <f t="shared" si="15"/>
        <v>9562</v>
      </c>
      <c r="N34" s="7">
        <f t="shared" ref="N34:V34" si="21">M34*(1-$F10)</f>
        <v>9409.0079999999998</v>
      </c>
      <c r="O34" s="7">
        <f t="shared" si="21"/>
        <v>9258.4638720000003</v>
      </c>
      <c r="P34" s="7">
        <f t="shared" si="21"/>
        <v>9110.3284500480004</v>
      </c>
      <c r="Q34" s="7">
        <f t="shared" si="21"/>
        <v>8964.5631948472328</v>
      </c>
      <c r="R34" s="10">
        <f t="shared" si="21"/>
        <v>8821.1301837296778</v>
      </c>
      <c r="S34" s="7">
        <f t="shared" si="21"/>
        <v>8679.992100790003</v>
      </c>
      <c r="T34" s="7">
        <f t="shared" si="21"/>
        <v>8541.112227177362</v>
      </c>
      <c r="U34" s="7">
        <f t="shared" si="21"/>
        <v>8404.4544315425246</v>
      </c>
      <c r="V34" s="7">
        <f t="shared" si="21"/>
        <v>8269.9831606378448</v>
      </c>
      <c r="W34" s="11">
        <f t="shared" si="19"/>
        <v>89021.035620772644</v>
      </c>
    </row>
    <row r="35" spans="2:23">
      <c r="B35" s="2"/>
      <c r="D35" s="10"/>
      <c r="L35" s="25" t="str">
        <f t="shared" si="14"/>
        <v>DR Congo</v>
      </c>
      <c r="M35" s="7">
        <f t="shared" si="15"/>
        <v>43151</v>
      </c>
      <c r="N35" s="7">
        <f t="shared" ref="N35:V35" si="22">M35*(1-$F11)</f>
        <v>42848.942999999999</v>
      </c>
      <c r="O35" s="7">
        <f t="shared" si="22"/>
        <v>42549.000398999997</v>
      </c>
      <c r="P35" s="7">
        <f t="shared" si="22"/>
        <v>42251.157396206996</v>
      </c>
      <c r="Q35" s="7">
        <f t="shared" si="22"/>
        <v>41955.399294433548</v>
      </c>
      <c r="R35" s="10">
        <f t="shared" si="22"/>
        <v>41661.711499372512</v>
      </c>
      <c r="S35" s="7">
        <f t="shared" si="22"/>
        <v>41370.079518876904</v>
      </c>
      <c r="T35" s="7">
        <f t="shared" si="22"/>
        <v>41080.488962244766</v>
      </c>
      <c r="U35" s="7">
        <f t="shared" si="22"/>
        <v>40792.925539509051</v>
      </c>
      <c r="V35" s="7">
        <f t="shared" si="22"/>
        <v>40507.375060732491</v>
      </c>
      <c r="W35" s="11">
        <f t="shared" si="19"/>
        <v>418168.08067037625</v>
      </c>
    </row>
    <row r="36" spans="2:23">
      <c r="L36" s="25" t="str">
        <f t="shared" si="14"/>
        <v>Ethiopia</v>
      </c>
      <c r="M36" s="7">
        <f t="shared" si="15"/>
        <v>10052</v>
      </c>
      <c r="N36" s="7">
        <f t="shared" ref="N36:V36" si="23">M36*(1-$F12)</f>
        <v>9549.4</v>
      </c>
      <c r="O36" s="7">
        <f t="shared" si="23"/>
        <v>9071.9299999999985</v>
      </c>
      <c r="P36" s="7">
        <f t="shared" si="23"/>
        <v>8618.3334999999988</v>
      </c>
      <c r="Q36" s="7">
        <f t="shared" si="23"/>
        <v>8187.4168249999984</v>
      </c>
      <c r="R36" s="10">
        <f t="shared" si="23"/>
        <v>7778.0459837499984</v>
      </c>
      <c r="S36" s="7">
        <f t="shared" si="23"/>
        <v>7389.1436845624985</v>
      </c>
      <c r="T36" s="7">
        <f t="shared" si="23"/>
        <v>7019.6865003343728</v>
      </c>
      <c r="U36" s="7">
        <f t="shared" si="23"/>
        <v>6668.7021753176541</v>
      </c>
      <c r="V36" s="7">
        <f t="shared" si="23"/>
        <v>6335.2670665517708</v>
      </c>
      <c r="W36" s="11">
        <f t="shared" si="19"/>
        <v>80669.925735516284</v>
      </c>
    </row>
    <row r="37" spans="2:23">
      <c r="D37" s="10"/>
      <c r="L37" s="25" t="str">
        <f t="shared" si="14"/>
        <v>Ghana</v>
      </c>
      <c r="M37" s="7">
        <f t="shared" si="15"/>
        <v>7166</v>
      </c>
      <c r="N37" s="7">
        <f t="shared" ref="N37:V37" si="24">M37*(1-$F13)</f>
        <v>6979.6840000000002</v>
      </c>
      <c r="O37" s="7">
        <f t="shared" si="24"/>
        <v>6798.2122159999999</v>
      </c>
      <c r="P37" s="7">
        <f t="shared" si="24"/>
        <v>6621.4586983839999</v>
      </c>
      <c r="Q37" s="7">
        <f t="shared" si="24"/>
        <v>6449.3007722260154</v>
      </c>
      <c r="R37" s="10">
        <f t="shared" si="24"/>
        <v>6281.6189521481392</v>
      </c>
      <c r="S37" s="7">
        <f t="shared" si="24"/>
        <v>6118.2968593922878</v>
      </c>
      <c r="T37" s="7">
        <f t="shared" si="24"/>
        <v>5959.2211410480886</v>
      </c>
      <c r="U37" s="7">
        <f t="shared" si="24"/>
        <v>5804.2813913808386</v>
      </c>
      <c r="V37" s="7">
        <f t="shared" si="24"/>
        <v>5653.3700752049363</v>
      </c>
      <c r="W37" s="11">
        <f t="shared" si="19"/>
        <v>63831.444105784307</v>
      </c>
    </row>
    <row r="38" spans="2:23">
      <c r="L38" s="25" t="str">
        <f t="shared" si="14"/>
        <v>Guinea</v>
      </c>
      <c r="M38" s="7">
        <f t="shared" si="15"/>
        <v>6010</v>
      </c>
      <c r="N38" s="7">
        <f t="shared" ref="N38:V38" si="25">M38*(1-$F14)</f>
        <v>5775.61</v>
      </c>
      <c r="O38" s="7">
        <f t="shared" si="25"/>
        <v>5550.3612099999991</v>
      </c>
      <c r="P38" s="7">
        <f t="shared" si="25"/>
        <v>5333.897122809999</v>
      </c>
      <c r="Q38" s="7">
        <f t="shared" si="25"/>
        <v>5125.8751350204093</v>
      </c>
      <c r="R38" s="10">
        <f t="shared" si="25"/>
        <v>4925.9660047546131</v>
      </c>
      <c r="S38" s="7">
        <f t="shared" si="25"/>
        <v>4733.8533305691826</v>
      </c>
      <c r="T38" s="7">
        <f t="shared" si="25"/>
        <v>4549.233050676984</v>
      </c>
      <c r="U38" s="7">
        <f t="shared" si="25"/>
        <v>4371.8129617005816</v>
      </c>
      <c r="V38" s="7">
        <f t="shared" si="25"/>
        <v>4201.3122561942591</v>
      </c>
      <c r="W38" s="11">
        <f t="shared" si="19"/>
        <v>50577.921071726028</v>
      </c>
    </row>
    <row r="39" spans="2:23">
      <c r="B39" s="2"/>
      <c r="D39" s="10"/>
      <c r="L39" s="25" t="str">
        <f t="shared" si="14"/>
        <v>Kenya</v>
      </c>
      <c r="M39" s="7">
        <f t="shared" si="15"/>
        <v>20316</v>
      </c>
      <c r="N39" s="7">
        <f t="shared" ref="N39:V39" si="26">M39*(1-$F15)</f>
        <v>20031.576000000001</v>
      </c>
      <c r="O39" s="7">
        <f t="shared" si="26"/>
        <v>19751.133936000002</v>
      </c>
      <c r="P39" s="7">
        <f t="shared" si="26"/>
        <v>19474.618060896002</v>
      </c>
      <c r="Q39" s="7">
        <f t="shared" si="26"/>
        <v>19201.973408043457</v>
      </c>
      <c r="R39" s="10">
        <f t="shared" si="26"/>
        <v>18933.145780330848</v>
      </c>
      <c r="S39" s="7">
        <f t="shared" si="26"/>
        <v>18668.081739406214</v>
      </c>
      <c r="T39" s="7">
        <f t="shared" si="26"/>
        <v>18406.728595054527</v>
      </c>
      <c r="U39" s="7">
        <f t="shared" si="26"/>
        <v>18149.034394723763</v>
      </c>
      <c r="V39" s="7">
        <f t="shared" si="26"/>
        <v>17894.94791319763</v>
      </c>
      <c r="W39" s="11">
        <f t="shared" si="19"/>
        <v>190827.23982765243</v>
      </c>
    </row>
    <row r="40" spans="2:23">
      <c r="B40" s="2"/>
      <c r="D40" s="10"/>
      <c r="L40" s="25" t="str">
        <f t="shared" si="14"/>
        <v>Liberia</v>
      </c>
      <c r="M40" s="7">
        <f t="shared" si="15"/>
        <v>1580</v>
      </c>
      <c r="N40" s="7">
        <f t="shared" ref="N40:V40" si="27">M40*(1-$F16)</f>
        <v>1494.6799999999998</v>
      </c>
      <c r="O40" s="7">
        <f t="shared" si="27"/>
        <v>1413.9672799999998</v>
      </c>
      <c r="P40" s="7">
        <f t="shared" si="27"/>
        <v>1337.6130468799997</v>
      </c>
      <c r="Q40" s="7">
        <f t="shared" si="27"/>
        <v>1265.3819423484797</v>
      </c>
      <c r="R40" s="10">
        <f t="shared" si="27"/>
        <v>1197.0513174616617</v>
      </c>
      <c r="S40" s="7">
        <f t="shared" si="27"/>
        <v>1132.410546318732</v>
      </c>
      <c r="T40" s="7">
        <f t="shared" si="27"/>
        <v>1071.2603768175204</v>
      </c>
      <c r="U40" s="7">
        <f t="shared" si="27"/>
        <v>1013.4123164693742</v>
      </c>
      <c r="V40" s="7">
        <f t="shared" si="27"/>
        <v>958.68805138002801</v>
      </c>
      <c r="W40" s="11">
        <f t="shared" si="19"/>
        <v>12464.464877675793</v>
      </c>
    </row>
    <row r="41" spans="2:23">
      <c r="D41" s="10"/>
      <c r="L41" s="25" t="str">
        <f t="shared" si="14"/>
        <v>Madagascar</v>
      </c>
      <c r="M41" s="7">
        <f t="shared" si="15"/>
        <v>3799</v>
      </c>
      <c r="N41" s="7">
        <f t="shared" ref="N41:V41" si="28">M41*(1-$F17)</f>
        <v>3624.2459999999996</v>
      </c>
      <c r="O41" s="7">
        <f t="shared" si="28"/>
        <v>3457.5306839999994</v>
      </c>
      <c r="P41" s="7">
        <f t="shared" si="28"/>
        <v>3298.4842725359995</v>
      </c>
      <c r="Q41" s="7">
        <f t="shared" si="28"/>
        <v>3146.7539959993433</v>
      </c>
      <c r="R41" s="10">
        <f t="shared" si="28"/>
        <v>3002.0033121833735</v>
      </c>
      <c r="S41" s="7">
        <f t="shared" si="28"/>
        <v>2863.9111598229383</v>
      </c>
      <c r="T41" s="7">
        <f t="shared" si="28"/>
        <v>2732.1712464710831</v>
      </c>
      <c r="U41" s="7">
        <f t="shared" si="28"/>
        <v>2606.4913691334132</v>
      </c>
      <c r="V41" s="7">
        <f t="shared" si="28"/>
        <v>2486.592766153276</v>
      </c>
      <c r="W41" s="11">
        <f t="shared" si="19"/>
        <v>31017.184806299425</v>
      </c>
    </row>
    <row r="42" spans="2:23">
      <c r="L42" s="25" t="str">
        <f t="shared" si="14"/>
        <v>Malawi</v>
      </c>
      <c r="M42" s="7">
        <f t="shared" si="15"/>
        <v>5501</v>
      </c>
      <c r="N42" s="7">
        <f t="shared" ref="N42:V42" si="29">M42*(1-$F18)</f>
        <v>5192.9439999999995</v>
      </c>
      <c r="O42" s="7">
        <f t="shared" si="29"/>
        <v>4902.1391359999989</v>
      </c>
      <c r="P42" s="7">
        <f t="shared" si="29"/>
        <v>4627.6193443839984</v>
      </c>
      <c r="Q42" s="7">
        <f t="shared" si="29"/>
        <v>4368.4726610984944</v>
      </c>
      <c r="R42" s="10">
        <f t="shared" si="29"/>
        <v>4123.8381920769789</v>
      </c>
      <c r="S42" s="7">
        <f t="shared" si="29"/>
        <v>3892.9032533206678</v>
      </c>
      <c r="T42" s="7">
        <f t="shared" si="29"/>
        <v>3674.9006711347101</v>
      </c>
      <c r="U42" s="7">
        <f t="shared" si="29"/>
        <v>3469.106233551166</v>
      </c>
      <c r="V42" s="7">
        <f t="shared" si="29"/>
        <v>3274.8362844723006</v>
      </c>
      <c r="W42" s="11">
        <f t="shared" si="19"/>
        <v>43027.759776038314</v>
      </c>
    </row>
    <row r="43" spans="2:23">
      <c r="D43" s="10"/>
      <c r="L43" s="25" t="str">
        <f t="shared" si="14"/>
        <v>Mali</v>
      </c>
      <c r="M43" s="7">
        <f t="shared" si="15"/>
        <v>16379</v>
      </c>
      <c r="N43" s="7">
        <f t="shared" ref="N43:V43" si="30">M43*(1-$F19)</f>
        <v>15871.251</v>
      </c>
      <c r="O43" s="7">
        <f t="shared" si="30"/>
        <v>15379.242219</v>
      </c>
      <c r="P43" s="7">
        <f t="shared" si="30"/>
        <v>14902.485710211</v>
      </c>
      <c r="Q43" s="7">
        <f t="shared" si="30"/>
        <v>14440.508653194458</v>
      </c>
      <c r="R43" s="10">
        <f t="shared" si="30"/>
        <v>13992.852884945429</v>
      </c>
      <c r="S43" s="7">
        <f t="shared" si="30"/>
        <v>13559.07444551212</v>
      </c>
      <c r="T43" s="7">
        <f t="shared" si="30"/>
        <v>13138.743137701244</v>
      </c>
      <c r="U43" s="7">
        <f t="shared" si="30"/>
        <v>12731.442100432505</v>
      </c>
      <c r="V43" s="7">
        <f t="shared" si="30"/>
        <v>12336.767395319097</v>
      </c>
      <c r="W43" s="11">
        <f t="shared" si="19"/>
        <v>142731.36754631583</v>
      </c>
    </row>
    <row r="44" spans="2:23">
      <c r="D44" s="10"/>
      <c r="L44" s="25" t="str">
        <f t="shared" si="14"/>
        <v>Mozambique</v>
      </c>
      <c r="M44" s="7">
        <f t="shared" si="15"/>
        <v>14592</v>
      </c>
      <c r="N44" s="7">
        <f t="shared" ref="N44:V44" si="31">M44*(1-$F20)</f>
        <v>13964.544</v>
      </c>
      <c r="O44" s="7">
        <f t="shared" si="31"/>
        <v>13364.068608</v>
      </c>
      <c r="P44" s="7">
        <f t="shared" si="31"/>
        <v>12789.413657855999</v>
      </c>
      <c r="Q44" s="7">
        <f t="shared" si="31"/>
        <v>12239.468870568191</v>
      </c>
      <c r="R44" s="10">
        <f t="shared" si="31"/>
        <v>11713.171709133758</v>
      </c>
      <c r="S44" s="7">
        <f t="shared" si="31"/>
        <v>11209.505325641006</v>
      </c>
      <c r="T44" s="7">
        <f t="shared" si="31"/>
        <v>10727.496596638442</v>
      </c>
      <c r="U44" s="7">
        <f t="shared" si="31"/>
        <v>10266.214242982989</v>
      </c>
      <c r="V44" s="7">
        <f t="shared" si="31"/>
        <v>9824.7670305347201</v>
      </c>
      <c r="W44" s="11">
        <f t="shared" si="19"/>
        <v>120690.65004135511</v>
      </c>
    </row>
    <row r="45" spans="2:23">
      <c r="D45" s="10"/>
      <c r="L45" s="25" t="str">
        <f t="shared" si="14"/>
        <v>Niger</v>
      </c>
      <c r="M45" s="7">
        <f t="shared" si="15"/>
        <v>12392</v>
      </c>
      <c r="N45" s="7">
        <f t="shared" ref="N45:V45" si="32">M45*(1-$F21)</f>
        <v>11797.183999999999</v>
      </c>
      <c r="O45" s="7">
        <f t="shared" si="32"/>
        <v>11230.919167999999</v>
      </c>
      <c r="P45" s="7">
        <f t="shared" si="32"/>
        <v>10691.835047935998</v>
      </c>
      <c r="Q45" s="7">
        <f t="shared" si="32"/>
        <v>10178.626965635069</v>
      </c>
      <c r="R45" s="10">
        <f t="shared" si="32"/>
        <v>9690.0528712845844</v>
      </c>
      <c r="S45" s="7">
        <f t="shared" si="32"/>
        <v>9224.930333462924</v>
      </c>
      <c r="T45" s="7">
        <f t="shared" si="32"/>
        <v>8782.1336774567026</v>
      </c>
      <c r="U45" s="7">
        <f t="shared" si="32"/>
        <v>8360.5912609387797</v>
      </c>
      <c r="V45" s="7">
        <f t="shared" si="32"/>
        <v>7959.282880413718</v>
      </c>
      <c r="W45" s="11">
        <f t="shared" si="19"/>
        <v>100307.55620512778</v>
      </c>
    </row>
    <row r="46" spans="2:23">
      <c r="L46" s="25" t="str">
        <f t="shared" si="14"/>
        <v>Nigeria</v>
      </c>
      <c r="M46" s="7">
        <f t="shared" si="15"/>
        <v>149880</v>
      </c>
      <c r="N46" s="7">
        <f t="shared" ref="N46:V46" si="33">M46*(1-$F22)</f>
        <v>146133</v>
      </c>
      <c r="O46" s="7">
        <f t="shared" si="33"/>
        <v>142479.67499999999</v>
      </c>
      <c r="P46" s="7">
        <f t="shared" si="33"/>
        <v>138917.68312499998</v>
      </c>
      <c r="Q46" s="7">
        <f t="shared" si="33"/>
        <v>135444.74104687499</v>
      </c>
      <c r="R46" s="10">
        <f t="shared" si="33"/>
        <v>132058.62252070312</v>
      </c>
      <c r="S46" s="7">
        <f t="shared" si="33"/>
        <v>128757.15695768554</v>
      </c>
      <c r="T46" s="7">
        <f t="shared" si="33"/>
        <v>125538.22803374341</v>
      </c>
      <c r="U46" s="7">
        <f t="shared" si="33"/>
        <v>122399.77233289981</v>
      </c>
      <c r="V46" s="7">
        <f t="shared" si="33"/>
        <v>119339.77802457732</v>
      </c>
      <c r="W46" s="11">
        <f t="shared" si="19"/>
        <v>1340948.657041484</v>
      </c>
    </row>
    <row r="47" spans="2:23">
      <c r="L47" s="25" t="str">
        <f t="shared" si="14"/>
        <v>Senegal</v>
      </c>
      <c r="M47" s="7">
        <f t="shared" si="15"/>
        <v>2991</v>
      </c>
      <c r="N47" s="7">
        <f t="shared" ref="N47:V47" si="34">M47*(1-$F23)</f>
        <v>2874.3510000000001</v>
      </c>
      <c r="O47" s="7">
        <f t="shared" si="34"/>
        <v>2762.251311</v>
      </c>
      <c r="P47" s="7">
        <f t="shared" si="34"/>
        <v>2654.523509871</v>
      </c>
      <c r="Q47" s="7">
        <f t="shared" si="34"/>
        <v>2550.997092986031</v>
      </c>
      <c r="R47" s="10">
        <f t="shared" si="34"/>
        <v>2451.5082063595755</v>
      </c>
      <c r="S47" s="7">
        <f t="shared" si="34"/>
        <v>2355.899386311552</v>
      </c>
      <c r="T47" s="7">
        <f t="shared" si="34"/>
        <v>2264.0193102454014</v>
      </c>
      <c r="U47" s="7">
        <f t="shared" si="34"/>
        <v>2175.7225571458307</v>
      </c>
      <c r="V47" s="7">
        <f t="shared" si="34"/>
        <v>2090.8693774171434</v>
      </c>
      <c r="W47" s="11">
        <f t="shared" si="19"/>
        <v>25171.14175133653</v>
      </c>
    </row>
    <row r="48" spans="2:23">
      <c r="L48" s="25" t="str">
        <f t="shared" si="14"/>
        <v>Sierra Leone</v>
      </c>
      <c r="M48" s="7">
        <f t="shared" si="15"/>
        <v>4801</v>
      </c>
      <c r="N48" s="7">
        <f t="shared" ref="N48:V48" si="35">M48*(1-$F24)</f>
        <v>4724.1840000000002</v>
      </c>
      <c r="O48" s="7">
        <f t="shared" si="35"/>
        <v>4648.5970560000005</v>
      </c>
      <c r="P48" s="7">
        <f t="shared" si="35"/>
        <v>4574.2195031040001</v>
      </c>
      <c r="Q48" s="7">
        <f t="shared" si="35"/>
        <v>4501.0319910543358</v>
      </c>
      <c r="R48" s="10">
        <f t="shared" si="35"/>
        <v>4429.0154791974664</v>
      </c>
      <c r="S48" s="7">
        <f t="shared" si="35"/>
        <v>4358.1512315303071</v>
      </c>
      <c r="T48" s="7">
        <f t="shared" si="35"/>
        <v>4288.4208118258221</v>
      </c>
      <c r="U48" s="7">
        <f t="shared" si="35"/>
        <v>4219.8060788366092</v>
      </c>
      <c r="V48" s="7">
        <f t="shared" si="35"/>
        <v>4152.2891815752237</v>
      </c>
      <c r="W48" s="11">
        <f t="shared" si="19"/>
        <v>44696.715333123764</v>
      </c>
    </row>
    <row r="49" spans="12:23">
      <c r="L49" s="25" t="str">
        <f t="shared" si="14"/>
        <v>Tanzania</v>
      </c>
      <c r="M49" s="7">
        <f t="shared" si="15"/>
        <v>18040</v>
      </c>
      <c r="N49" s="7">
        <f t="shared" ref="N49:V49" si="36">M49*(1-$F25)</f>
        <v>17119.96</v>
      </c>
      <c r="O49" s="7">
        <f t="shared" si="36"/>
        <v>16246.842039999998</v>
      </c>
      <c r="P49" s="7">
        <f t="shared" si="36"/>
        <v>15418.253095959997</v>
      </c>
      <c r="Q49" s="7">
        <f t="shared" si="36"/>
        <v>14631.922188066037</v>
      </c>
      <c r="R49" s="10">
        <f t="shared" si="36"/>
        <v>13885.694156474668</v>
      </c>
      <c r="S49" s="7">
        <f t="shared" si="36"/>
        <v>13177.523754494459</v>
      </c>
      <c r="T49" s="7">
        <f t="shared" si="36"/>
        <v>12505.470043015241</v>
      </c>
      <c r="U49" s="7">
        <f t="shared" si="36"/>
        <v>11867.691070821464</v>
      </c>
      <c r="V49" s="7">
        <f t="shared" si="36"/>
        <v>11262.438826209569</v>
      </c>
      <c r="W49" s="11">
        <f t="shared" si="19"/>
        <v>144155.79517504142</v>
      </c>
    </row>
    <row r="50" spans="12:23">
      <c r="L50" s="25" t="str">
        <f t="shared" si="14"/>
        <v>Uganda</v>
      </c>
      <c r="M50" s="7">
        <f t="shared" si="15"/>
        <v>14967</v>
      </c>
      <c r="N50" s="7">
        <f t="shared" ref="N50:V50" si="37">M50*(1-$F26)</f>
        <v>14323.419</v>
      </c>
      <c r="O50" s="7">
        <f t="shared" si="37"/>
        <v>13707.511982999999</v>
      </c>
      <c r="P50" s="7">
        <f t="shared" si="37"/>
        <v>13118.088967730999</v>
      </c>
      <c r="Q50" s="7">
        <f t="shared" si="37"/>
        <v>12554.011142118565</v>
      </c>
      <c r="R50" s="10">
        <f t="shared" si="37"/>
        <v>12014.188663007466</v>
      </c>
      <c r="S50" s="7">
        <f t="shared" si="37"/>
        <v>11497.578550498145</v>
      </c>
      <c r="T50" s="7">
        <f t="shared" si="37"/>
        <v>11003.182672826724</v>
      </c>
      <c r="U50" s="7">
        <f t="shared" si="37"/>
        <v>10530.045817895174</v>
      </c>
      <c r="V50" s="7">
        <f t="shared" si="37"/>
        <v>10077.25384772568</v>
      </c>
      <c r="W50" s="11">
        <f t="shared" ref="W50:W52" si="38">SUM(M50:V50)</f>
        <v>123792.28064480274</v>
      </c>
    </row>
    <row r="51" spans="12:23">
      <c r="L51" s="25" t="str">
        <f t="shared" si="14"/>
        <v>Zambia</v>
      </c>
      <c r="M51" s="7">
        <f t="shared" si="15"/>
        <v>11182</v>
      </c>
      <c r="N51" s="7">
        <f t="shared" ref="N51:V51" si="39">M51*(1-$F27)</f>
        <v>10790.63</v>
      </c>
      <c r="O51" s="7">
        <f t="shared" si="39"/>
        <v>10412.957949999998</v>
      </c>
      <c r="P51" s="7">
        <f t="shared" si="39"/>
        <v>10048.504421749998</v>
      </c>
      <c r="Q51" s="7">
        <f t="shared" si="39"/>
        <v>9696.8067669887478</v>
      </c>
      <c r="R51" s="10">
        <f t="shared" si="39"/>
        <v>9357.4185301441412</v>
      </c>
      <c r="S51" s="7">
        <f t="shared" si="39"/>
        <v>9029.9088815890955</v>
      </c>
      <c r="T51" s="7">
        <f t="shared" si="39"/>
        <v>8713.8620707334776</v>
      </c>
      <c r="U51" s="7">
        <f t="shared" si="39"/>
        <v>8408.8768982578058</v>
      </c>
      <c r="V51" s="7">
        <f t="shared" si="39"/>
        <v>8114.5662068187821</v>
      </c>
      <c r="W51" s="11">
        <f t="shared" si="38"/>
        <v>95755.531726282032</v>
      </c>
    </row>
    <row r="52" spans="12:23">
      <c r="L52" s="25" t="str">
        <f t="shared" si="14"/>
        <v>Zimbabwe</v>
      </c>
      <c r="M52" s="7">
        <f t="shared" si="15"/>
        <v>1951</v>
      </c>
      <c r="N52" s="7">
        <f t="shared" ref="N52:V52" si="40">M52*(1-$F28)</f>
        <v>1968.5589999999997</v>
      </c>
      <c r="O52" s="7">
        <f t="shared" si="40"/>
        <v>1986.2760309999996</v>
      </c>
      <c r="P52" s="7">
        <f t="shared" si="40"/>
        <v>2004.1525152789995</v>
      </c>
      <c r="Q52" s="7">
        <f t="shared" si="40"/>
        <v>2022.1898879165103</v>
      </c>
      <c r="R52" s="10">
        <f t="shared" si="40"/>
        <v>2040.3895969077587</v>
      </c>
      <c r="S52" s="7">
        <f t="shared" si="40"/>
        <v>2058.7531032799284</v>
      </c>
      <c r="T52" s="7">
        <f t="shared" si="40"/>
        <v>2077.2818812094474</v>
      </c>
      <c r="U52" s="7">
        <f t="shared" si="40"/>
        <v>2095.9774181403322</v>
      </c>
      <c r="V52" s="7">
        <f t="shared" si="40"/>
        <v>2114.8412149035948</v>
      </c>
      <c r="W52" s="11">
        <f t="shared" si="38"/>
        <v>20319.420648636573</v>
      </c>
    </row>
    <row r="53" spans="12:23">
      <c r="L53" s="6"/>
    </row>
    <row r="54" spans="12:23">
      <c r="L54" s="19" t="s">
        <v>16</v>
      </c>
      <c r="M54" s="19">
        <v>2014</v>
      </c>
      <c r="N54" s="19">
        <v>2015</v>
      </c>
      <c r="O54" s="19">
        <v>2016</v>
      </c>
      <c r="P54" s="19">
        <v>2017</v>
      </c>
      <c r="Q54" s="19">
        <v>2018</v>
      </c>
      <c r="R54" s="19">
        <v>2019</v>
      </c>
      <c r="S54" s="19">
        <v>2020</v>
      </c>
      <c r="T54" s="19">
        <v>2021</v>
      </c>
      <c r="U54" s="19">
        <v>2022</v>
      </c>
      <c r="V54" s="19">
        <v>2023</v>
      </c>
      <c r="W54" s="19" t="s">
        <v>0</v>
      </c>
    </row>
    <row r="55" spans="12:23">
      <c r="W55" s="2"/>
    </row>
    <row r="56" spans="12:23">
      <c r="L56" s="25" t="str">
        <f t="shared" ref="L56:L77" si="41">B7</f>
        <v>Benin</v>
      </c>
      <c r="M56" s="7">
        <f t="shared" ref="M56:V56" si="42">M5*M31</f>
        <v>0</v>
      </c>
      <c r="N56" s="7">
        <f t="shared" si="42"/>
        <v>4586.384</v>
      </c>
      <c r="O56" s="7">
        <f t="shared" si="42"/>
        <v>4439.6197119999997</v>
      </c>
      <c r="P56" s="7">
        <f t="shared" si="42"/>
        <v>4297.5518812159999</v>
      </c>
      <c r="Q56" s="7">
        <f t="shared" si="42"/>
        <v>4160.0302210170876</v>
      </c>
      <c r="R56" s="7">
        <f t="shared" si="42"/>
        <v>4026.9092539445405</v>
      </c>
      <c r="S56" s="7">
        <f t="shared" si="42"/>
        <v>0</v>
      </c>
      <c r="T56" s="7">
        <f t="shared" si="42"/>
        <v>0</v>
      </c>
      <c r="U56" s="7">
        <f t="shared" si="42"/>
        <v>0</v>
      </c>
      <c r="V56" s="7">
        <f t="shared" si="42"/>
        <v>0</v>
      </c>
      <c r="W56" s="7">
        <f>SUM(M56:V56)</f>
        <v>21510.495068177628</v>
      </c>
    </row>
    <row r="57" spans="12:23">
      <c r="L57" s="25" t="str">
        <f t="shared" si="41"/>
        <v>Cameroon</v>
      </c>
      <c r="M57" s="7">
        <f t="shared" ref="M57:V57" si="43">M6*M32</f>
        <v>0</v>
      </c>
      <c r="N57" s="7">
        <f t="shared" si="43"/>
        <v>0</v>
      </c>
      <c r="O57" s="7">
        <f t="shared" si="43"/>
        <v>0</v>
      </c>
      <c r="P57" s="7">
        <f t="shared" si="43"/>
        <v>0</v>
      </c>
      <c r="Q57" s="7">
        <f t="shared" si="43"/>
        <v>8359.8630002565114</v>
      </c>
      <c r="R57" s="7">
        <f t="shared" si="43"/>
        <v>8226.1051922524075</v>
      </c>
      <c r="S57" s="7">
        <f t="shared" si="43"/>
        <v>8094.4875091763688</v>
      </c>
      <c r="T57" s="7">
        <f t="shared" si="43"/>
        <v>7964.975709029547</v>
      </c>
      <c r="U57" s="7">
        <f t="shared" si="43"/>
        <v>7837.5360976850743</v>
      </c>
      <c r="V57" s="7">
        <f t="shared" si="43"/>
        <v>7712.1355201221131</v>
      </c>
      <c r="W57" s="7">
        <f t="shared" ref="W57:W77" si="44">SUM(M57:V57)</f>
        <v>48195.103028522019</v>
      </c>
    </row>
    <row r="58" spans="12:23">
      <c r="L58" s="25" t="str">
        <f t="shared" si="41"/>
        <v>Chad</v>
      </c>
      <c r="M58" s="7">
        <f t="shared" ref="M58:V58" si="45">M7*M33</f>
        <v>0</v>
      </c>
      <c r="N58" s="7">
        <f t="shared" si="45"/>
        <v>0</v>
      </c>
      <c r="O58" s="7">
        <f t="shared" si="45"/>
        <v>10487.162025</v>
      </c>
      <c r="P58" s="7">
        <f t="shared" si="45"/>
        <v>10329.854594625</v>
      </c>
      <c r="Q58" s="7">
        <f t="shared" si="45"/>
        <v>10174.906775705624</v>
      </c>
      <c r="R58" s="7">
        <f t="shared" si="45"/>
        <v>10022.283174070039</v>
      </c>
      <c r="S58" s="7">
        <f t="shared" si="45"/>
        <v>9871.9489264589884</v>
      </c>
      <c r="T58" s="7">
        <f t="shared" si="45"/>
        <v>9723.8696925621025</v>
      </c>
      <c r="U58" s="7">
        <f t="shared" si="45"/>
        <v>9578.011647173671</v>
      </c>
      <c r="V58" s="7">
        <f t="shared" si="45"/>
        <v>9434.3414724660652</v>
      </c>
      <c r="W58" s="7">
        <f t="shared" si="44"/>
        <v>79622.378308061496</v>
      </c>
    </row>
    <row r="59" spans="12:23">
      <c r="L59" s="25" t="str">
        <f t="shared" si="41"/>
        <v>Cote d'Ivoire</v>
      </c>
      <c r="M59" s="7">
        <f t="shared" ref="M59:V59" si="46">M8*M34</f>
        <v>0</v>
      </c>
      <c r="N59" s="7">
        <f t="shared" si="46"/>
        <v>0</v>
      </c>
      <c r="O59" s="7">
        <f t="shared" si="46"/>
        <v>0</v>
      </c>
      <c r="P59" s="7">
        <f t="shared" si="46"/>
        <v>9110.3284500480004</v>
      </c>
      <c r="Q59" s="7">
        <f t="shared" si="46"/>
        <v>8964.5631948472328</v>
      </c>
      <c r="R59" s="7">
        <f t="shared" si="46"/>
        <v>8821.1301837296778</v>
      </c>
      <c r="S59" s="7">
        <f t="shared" si="46"/>
        <v>8679.992100790003</v>
      </c>
      <c r="T59" s="7">
        <f t="shared" si="46"/>
        <v>8541.112227177362</v>
      </c>
      <c r="U59" s="7">
        <f t="shared" si="46"/>
        <v>8404.4544315425246</v>
      </c>
      <c r="V59" s="7">
        <f t="shared" si="46"/>
        <v>8269.9831606378448</v>
      </c>
      <c r="W59" s="7">
        <f t="shared" si="44"/>
        <v>60791.563748772642</v>
      </c>
    </row>
    <row r="60" spans="12:23">
      <c r="L60" s="25" t="str">
        <f t="shared" si="41"/>
        <v>DR Congo</v>
      </c>
      <c r="M60" s="7">
        <f t="shared" ref="M60:V60" si="47">M9*M35</f>
        <v>43151</v>
      </c>
      <c r="N60" s="7">
        <f t="shared" si="47"/>
        <v>42848.942999999999</v>
      </c>
      <c r="O60" s="7">
        <f t="shared" si="47"/>
        <v>42549.000398999997</v>
      </c>
      <c r="P60" s="7">
        <f t="shared" si="47"/>
        <v>42251.157396206996</v>
      </c>
      <c r="Q60" s="7">
        <f t="shared" si="47"/>
        <v>41955.399294433548</v>
      </c>
      <c r="R60" s="7">
        <f t="shared" si="47"/>
        <v>41661.711499372512</v>
      </c>
      <c r="S60" s="7">
        <f t="shared" si="47"/>
        <v>41370.079518876904</v>
      </c>
      <c r="T60" s="7">
        <f t="shared" si="47"/>
        <v>0</v>
      </c>
      <c r="U60" s="7">
        <f t="shared" si="47"/>
        <v>0</v>
      </c>
      <c r="V60" s="7">
        <f t="shared" si="47"/>
        <v>0</v>
      </c>
      <c r="W60" s="7">
        <f t="shared" si="44"/>
        <v>295787.29110788996</v>
      </c>
    </row>
    <row r="61" spans="12:23">
      <c r="L61" s="25" t="str">
        <f t="shared" si="41"/>
        <v>Ethiopia</v>
      </c>
      <c r="M61" s="7">
        <f t="shared" ref="M61:V61" si="48">M10*M36</f>
        <v>0</v>
      </c>
      <c r="N61" s="7">
        <f t="shared" si="48"/>
        <v>0</v>
      </c>
      <c r="O61" s="7">
        <f t="shared" si="48"/>
        <v>0</v>
      </c>
      <c r="P61" s="7">
        <f t="shared" si="48"/>
        <v>0</v>
      </c>
      <c r="Q61" s="7">
        <f t="shared" si="48"/>
        <v>0</v>
      </c>
      <c r="R61" s="7">
        <f t="shared" si="48"/>
        <v>0</v>
      </c>
      <c r="S61" s="7">
        <f t="shared" si="48"/>
        <v>0</v>
      </c>
      <c r="T61" s="7">
        <f t="shared" si="48"/>
        <v>0</v>
      </c>
      <c r="U61" s="7">
        <f t="shared" si="48"/>
        <v>0</v>
      </c>
      <c r="V61" s="7">
        <f t="shared" si="48"/>
        <v>0</v>
      </c>
      <c r="W61" s="7">
        <f t="shared" si="44"/>
        <v>0</v>
      </c>
    </row>
    <row r="62" spans="12:23">
      <c r="L62" s="25" t="str">
        <f t="shared" si="41"/>
        <v>Ghana</v>
      </c>
      <c r="M62" s="7">
        <f t="shared" ref="M62:V62" si="49">M11*M37</f>
        <v>0</v>
      </c>
      <c r="N62" s="7">
        <f t="shared" si="49"/>
        <v>0</v>
      </c>
      <c r="O62" s="7">
        <f t="shared" si="49"/>
        <v>0</v>
      </c>
      <c r="P62" s="7">
        <f t="shared" si="49"/>
        <v>0</v>
      </c>
      <c r="Q62" s="7">
        <f t="shared" si="49"/>
        <v>0</v>
      </c>
      <c r="R62" s="7">
        <f t="shared" si="49"/>
        <v>0</v>
      </c>
      <c r="S62" s="7">
        <f t="shared" si="49"/>
        <v>0</v>
      </c>
      <c r="T62" s="7">
        <f t="shared" si="49"/>
        <v>0</v>
      </c>
      <c r="U62" s="7">
        <f t="shared" si="49"/>
        <v>0</v>
      </c>
      <c r="V62" s="7">
        <f t="shared" si="49"/>
        <v>0</v>
      </c>
      <c r="W62" s="7">
        <f t="shared" si="44"/>
        <v>0</v>
      </c>
    </row>
    <row r="63" spans="12:23">
      <c r="L63" s="25" t="str">
        <f t="shared" si="41"/>
        <v>Guinea</v>
      </c>
      <c r="M63" s="7">
        <f t="shared" ref="M63:V63" si="50">M12*M38</f>
        <v>0</v>
      </c>
      <c r="N63" s="7">
        <f t="shared" si="50"/>
        <v>0</v>
      </c>
      <c r="O63" s="7">
        <f t="shared" si="50"/>
        <v>0</v>
      </c>
      <c r="P63" s="7">
        <f t="shared" si="50"/>
        <v>0</v>
      </c>
      <c r="Q63" s="7">
        <f t="shared" si="50"/>
        <v>0</v>
      </c>
      <c r="R63" s="7">
        <f t="shared" si="50"/>
        <v>0</v>
      </c>
      <c r="S63" s="7">
        <f t="shared" si="50"/>
        <v>0</v>
      </c>
      <c r="T63" s="7">
        <f t="shared" si="50"/>
        <v>0</v>
      </c>
      <c r="U63" s="7">
        <f t="shared" si="50"/>
        <v>0</v>
      </c>
      <c r="V63" s="7">
        <f t="shared" si="50"/>
        <v>0</v>
      </c>
      <c r="W63" s="7">
        <f t="shared" si="44"/>
        <v>0</v>
      </c>
    </row>
    <row r="64" spans="12:23">
      <c r="L64" s="25" t="str">
        <f t="shared" si="41"/>
        <v>Kenya</v>
      </c>
      <c r="M64" s="7">
        <f t="shared" ref="M64:V64" si="51">M13*M39</f>
        <v>0</v>
      </c>
      <c r="N64" s="7">
        <f t="shared" si="51"/>
        <v>0</v>
      </c>
      <c r="O64" s="7">
        <f t="shared" si="51"/>
        <v>0</v>
      </c>
      <c r="P64" s="7">
        <f t="shared" si="51"/>
        <v>0</v>
      </c>
      <c r="Q64" s="7">
        <f t="shared" si="51"/>
        <v>0</v>
      </c>
      <c r="R64" s="7">
        <f t="shared" si="51"/>
        <v>0</v>
      </c>
      <c r="S64" s="7">
        <f t="shared" si="51"/>
        <v>0</v>
      </c>
      <c r="T64" s="7">
        <f t="shared" si="51"/>
        <v>0</v>
      </c>
      <c r="U64" s="7">
        <f t="shared" si="51"/>
        <v>0</v>
      </c>
      <c r="V64" s="7">
        <f t="shared" si="51"/>
        <v>0</v>
      </c>
      <c r="W64" s="7">
        <f t="shared" si="44"/>
        <v>0</v>
      </c>
    </row>
    <row r="65" spans="12:23">
      <c r="L65" s="25" t="str">
        <f t="shared" si="41"/>
        <v>Liberia</v>
      </c>
      <c r="M65" s="7">
        <f t="shared" ref="M65:V65" si="52">M14*M40</f>
        <v>0</v>
      </c>
      <c r="N65" s="7">
        <f t="shared" si="52"/>
        <v>0</v>
      </c>
      <c r="O65" s="7">
        <f t="shared" si="52"/>
        <v>0</v>
      </c>
      <c r="P65" s="7">
        <f t="shared" si="52"/>
        <v>0</v>
      </c>
      <c r="Q65" s="7">
        <f t="shared" si="52"/>
        <v>0</v>
      </c>
      <c r="R65" s="7">
        <f t="shared" si="52"/>
        <v>0</v>
      </c>
      <c r="S65" s="7">
        <f t="shared" si="52"/>
        <v>0</v>
      </c>
      <c r="T65" s="7">
        <f t="shared" si="52"/>
        <v>0</v>
      </c>
      <c r="U65" s="7">
        <f t="shared" si="52"/>
        <v>0</v>
      </c>
      <c r="V65" s="7">
        <f t="shared" si="52"/>
        <v>0</v>
      </c>
      <c r="W65" s="7">
        <f t="shared" si="44"/>
        <v>0</v>
      </c>
    </row>
    <row r="66" spans="12:23">
      <c r="L66" s="25" t="str">
        <f t="shared" si="41"/>
        <v>Madagascar</v>
      </c>
      <c r="M66" s="7">
        <f t="shared" ref="M66:V66" si="53">M15*M41</f>
        <v>0</v>
      </c>
      <c r="N66" s="7">
        <f t="shared" si="53"/>
        <v>0</v>
      </c>
      <c r="O66" s="7">
        <f t="shared" si="53"/>
        <v>0</v>
      </c>
      <c r="P66" s="7">
        <f t="shared" si="53"/>
        <v>0</v>
      </c>
      <c r="Q66" s="7">
        <f t="shared" si="53"/>
        <v>0</v>
      </c>
      <c r="R66" s="7">
        <f t="shared" si="53"/>
        <v>0</v>
      </c>
      <c r="S66" s="7">
        <f t="shared" si="53"/>
        <v>0</v>
      </c>
      <c r="T66" s="7">
        <f t="shared" si="53"/>
        <v>0</v>
      </c>
      <c r="U66" s="7">
        <f t="shared" si="53"/>
        <v>0</v>
      </c>
      <c r="V66" s="7">
        <f t="shared" si="53"/>
        <v>0</v>
      </c>
      <c r="W66" s="7">
        <f t="shared" si="44"/>
        <v>0</v>
      </c>
    </row>
    <row r="67" spans="12:23">
      <c r="L67" s="25" t="str">
        <f t="shared" si="41"/>
        <v>Malawi</v>
      </c>
      <c r="M67" s="7">
        <f t="shared" ref="M67:V67" si="54">M16*M42</f>
        <v>0</v>
      </c>
      <c r="N67" s="7">
        <f t="shared" si="54"/>
        <v>0</v>
      </c>
      <c r="O67" s="7">
        <f t="shared" si="54"/>
        <v>0</v>
      </c>
      <c r="P67" s="7">
        <f t="shared" si="54"/>
        <v>0</v>
      </c>
      <c r="Q67" s="7">
        <f t="shared" si="54"/>
        <v>0</v>
      </c>
      <c r="R67" s="7">
        <f t="shared" si="54"/>
        <v>0</v>
      </c>
      <c r="S67" s="7">
        <f t="shared" si="54"/>
        <v>0</v>
      </c>
      <c r="T67" s="7">
        <f t="shared" si="54"/>
        <v>0</v>
      </c>
      <c r="U67" s="7">
        <f t="shared" si="54"/>
        <v>0</v>
      </c>
      <c r="V67" s="7">
        <f t="shared" si="54"/>
        <v>0</v>
      </c>
      <c r="W67" s="7">
        <f t="shared" si="44"/>
        <v>0</v>
      </c>
    </row>
    <row r="68" spans="12:23">
      <c r="L68" s="25" t="str">
        <f t="shared" si="41"/>
        <v>Mali</v>
      </c>
      <c r="M68" s="7">
        <f t="shared" ref="M68:V68" si="55">M17*M43</f>
        <v>0</v>
      </c>
      <c r="N68" s="7">
        <f t="shared" si="55"/>
        <v>15871.251</v>
      </c>
      <c r="O68" s="7">
        <f t="shared" si="55"/>
        <v>15379.242219</v>
      </c>
      <c r="P68" s="7">
        <f t="shared" si="55"/>
        <v>14902.485710211</v>
      </c>
      <c r="Q68" s="7">
        <f t="shared" si="55"/>
        <v>14440.508653194458</v>
      </c>
      <c r="R68" s="7">
        <f t="shared" si="55"/>
        <v>13992.852884945429</v>
      </c>
      <c r="S68" s="7">
        <f t="shared" si="55"/>
        <v>13559.07444551212</v>
      </c>
      <c r="T68" s="7">
        <f t="shared" si="55"/>
        <v>0</v>
      </c>
      <c r="U68" s="7">
        <f t="shared" si="55"/>
        <v>0</v>
      </c>
      <c r="V68" s="7">
        <f t="shared" si="55"/>
        <v>0</v>
      </c>
      <c r="W68" s="7">
        <f t="shared" si="44"/>
        <v>88145.414912863009</v>
      </c>
    </row>
    <row r="69" spans="12:23">
      <c r="L69" s="25" t="str">
        <f t="shared" si="41"/>
        <v>Mozambique</v>
      </c>
      <c r="M69" s="7">
        <f t="shared" ref="M69:V69" si="56">M18*M44</f>
        <v>0</v>
      </c>
      <c r="N69" s="7">
        <f t="shared" si="56"/>
        <v>13964.544</v>
      </c>
      <c r="O69" s="7">
        <f t="shared" si="56"/>
        <v>13364.068608</v>
      </c>
      <c r="P69" s="7">
        <f t="shared" si="56"/>
        <v>12789.413657855999</v>
      </c>
      <c r="Q69" s="7">
        <f t="shared" si="56"/>
        <v>12239.468870568191</v>
      </c>
      <c r="R69" s="7">
        <f t="shared" si="56"/>
        <v>11713.171709133758</v>
      </c>
      <c r="S69" s="7">
        <f t="shared" si="56"/>
        <v>0</v>
      </c>
      <c r="T69" s="7">
        <f t="shared" si="56"/>
        <v>0</v>
      </c>
      <c r="U69" s="7">
        <f t="shared" si="56"/>
        <v>0</v>
      </c>
      <c r="V69" s="7">
        <f t="shared" si="56"/>
        <v>0</v>
      </c>
      <c r="W69" s="7">
        <f t="shared" si="44"/>
        <v>64070.666845557942</v>
      </c>
    </row>
    <row r="70" spans="12:23">
      <c r="L70" s="25" t="str">
        <f t="shared" si="41"/>
        <v>Niger</v>
      </c>
      <c r="M70" s="7">
        <f t="shared" ref="M70:V70" si="57">M19*M45</f>
        <v>0</v>
      </c>
      <c r="N70" s="7">
        <f t="shared" si="57"/>
        <v>0</v>
      </c>
      <c r="O70" s="7">
        <f t="shared" si="57"/>
        <v>11230.919167999999</v>
      </c>
      <c r="P70" s="7">
        <f t="shared" si="57"/>
        <v>10691.835047935998</v>
      </c>
      <c r="Q70" s="7">
        <f t="shared" si="57"/>
        <v>10178.626965635069</v>
      </c>
      <c r="R70" s="7">
        <f t="shared" si="57"/>
        <v>9690.0528712845844</v>
      </c>
      <c r="S70" s="7">
        <f t="shared" si="57"/>
        <v>9224.930333462924</v>
      </c>
      <c r="T70" s="7">
        <f t="shared" si="57"/>
        <v>0</v>
      </c>
      <c r="U70" s="7">
        <f t="shared" si="57"/>
        <v>0</v>
      </c>
      <c r="V70" s="7">
        <f t="shared" si="57"/>
        <v>0</v>
      </c>
      <c r="W70" s="7">
        <f t="shared" si="44"/>
        <v>51016.364386318572</v>
      </c>
    </row>
    <row r="71" spans="12:23">
      <c r="L71" s="25" t="str">
        <f t="shared" si="41"/>
        <v>Nigeria</v>
      </c>
      <c r="M71" s="7">
        <f t="shared" ref="M71:V71" si="58">M20*M46</f>
        <v>0</v>
      </c>
      <c r="N71" s="7">
        <f t="shared" si="58"/>
        <v>0</v>
      </c>
      <c r="O71" s="7">
        <f t="shared" si="58"/>
        <v>0</v>
      </c>
      <c r="P71" s="7">
        <f t="shared" si="58"/>
        <v>0</v>
      </c>
      <c r="Q71" s="7">
        <f t="shared" si="58"/>
        <v>40633.422314062496</v>
      </c>
      <c r="R71" s="7">
        <f t="shared" si="58"/>
        <v>39617.586756210934</v>
      </c>
      <c r="S71" s="7">
        <f t="shared" si="58"/>
        <v>38627.147087305661</v>
      </c>
      <c r="T71" s="7">
        <f t="shared" si="58"/>
        <v>37661.468410123023</v>
      </c>
      <c r="U71" s="7">
        <f t="shared" si="58"/>
        <v>36719.931699869943</v>
      </c>
      <c r="V71" s="7">
        <f t="shared" si="58"/>
        <v>35801.933407373195</v>
      </c>
      <c r="W71" s="7">
        <f t="shared" si="44"/>
        <v>229061.48967494527</v>
      </c>
    </row>
    <row r="72" spans="12:23">
      <c r="L72" s="25" t="str">
        <f t="shared" si="41"/>
        <v>Senegal</v>
      </c>
      <c r="M72" s="7">
        <f t="shared" ref="M72:V72" si="59">M21*M47</f>
        <v>0</v>
      </c>
      <c r="N72" s="7">
        <f t="shared" si="59"/>
        <v>0</v>
      </c>
      <c r="O72" s="7">
        <f t="shared" si="59"/>
        <v>0</v>
      </c>
      <c r="P72" s="7">
        <f t="shared" si="59"/>
        <v>0</v>
      </c>
      <c r="Q72" s="7">
        <f t="shared" si="59"/>
        <v>0</v>
      </c>
      <c r="R72" s="7">
        <f t="shared" si="59"/>
        <v>0</v>
      </c>
      <c r="S72" s="7">
        <f t="shared" si="59"/>
        <v>0</v>
      </c>
      <c r="T72" s="7">
        <f t="shared" si="59"/>
        <v>0</v>
      </c>
      <c r="U72" s="7">
        <f t="shared" si="59"/>
        <v>0</v>
      </c>
      <c r="V72" s="7">
        <f t="shared" si="59"/>
        <v>0</v>
      </c>
      <c r="W72" s="7">
        <f t="shared" si="44"/>
        <v>0</v>
      </c>
    </row>
    <row r="73" spans="12:23">
      <c r="L73" s="25" t="str">
        <f t="shared" si="41"/>
        <v>Sierra Leone</v>
      </c>
      <c r="M73" s="7">
        <f t="shared" ref="M73:V73" si="60">M22*M48</f>
        <v>0</v>
      </c>
      <c r="N73" s="7">
        <f t="shared" si="60"/>
        <v>0</v>
      </c>
      <c r="O73" s="7">
        <f t="shared" si="60"/>
        <v>0</v>
      </c>
      <c r="P73" s="7">
        <f t="shared" si="60"/>
        <v>0</v>
      </c>
      <c r="Q73" s="7">
        <f t="shared" si="60"/>
        <v>0</v>
      </c>
      <c r="R73" s="7">
        <f t="shared" si="60"/>
        <v>0</v>
      </c>
      <c r="S73" s="7">
        <f t="shared" si="60"/>
        <v>0</v>
      </c>
      <c r="T73" s="7">
        <f t="shared" si="60"/>
        <v>0</v>
      </c>
      <c r="U73" s="7">
        <f t="shared" si="60"/>
        <v>0</v>
      </c>
      <c r="V73" s="7">
        <f t="shared" si="60"/>
        <v>0</v>
      </c>
      <c r="W73" s="7">
        <f t="shared" si="44"/>
        <v>0</v>
      </c>
    </row>
    <row r="74" spans="12:23">
      <c r="L74" s="25" t="str">
        <f t="shared" si="41"/>
        <v>Tanzania</v>
      </c>
      <c r="M74" s="7">
        <f t="shared" ref="M74:V74" si="61">M23*M49</f>
        <v>0</v>
      </c>
      <c r="N74" s="7">
        <f t="shared" si="61"/>
        <v>0</v>
      </c>
      <c r="O74" s="7">
        <f t="shared" si="61"/>
        <v>0</v>
      </c>
      <c r="P74" s="7">
        <f t="shared" si="61"/>
        <v>15418.253095959997</v>
      </c>
      <c r="Q74" s="7">
        <f t="shared" si="61"/>
        <v>14631.922188066037</v>
      </c>
      <c r="R74" s="7">
        <f t="shared" si="61"/>
        <v>13885.694156474668</v>
      </c>
      <c r="S74" s="7">
        <f t="shared" si="61"/>
        <v>13177.523754494459</v>
      </c>
      <c r="T74" s="7">
        <f t="shared" si="61"/>
        <v>12505.470043015241</v>
      </c>
      <c r="U74" s="7">
        <f t="shared" si="61"/>
        <v>11867.691070821464</v>
      </c>
      <c r="V74" s="7">
        <f t="shared" si="61"/>
        <v>11262.438826209569</v>
      </c>
      <c r="W74" s="7">
        <f t="shared" si="44"/>
        <v>92748.993135041441</v>
      </c>
    </row>
    <row r="75" spans="12:23">
      <c r="L75" s="25" t="str">
        <f t="shared" si="41"/>
        <v>Uganda</v>
      </c>
      <c r="M75" s="7">
        <f t="shared" ref="M75:V75" si="62">M24*M50</f>
        <v>0</v>
      </c>
      <c r="N75" s="7">
        <f t="shared" si="62"/>
        <v>0</v>
      </c>
      <c r="O75" s="7">
        <f t="shared" si="62"/>
        <v>0</v>
      </c>
      <c r="P75" s="7">
        <f t="shared" si="62"/>
        <v>0</v>
      </c>
      <c r="Q75" s="7">
        <f t="shared" si="62"/>
        <v>0</v>
      </c>
      <c r="R75" s="7">
        <f t="shared" si="62"/>
        <v>0</v>
      </c>
      <c r="S75" s="7">
        <f t="shared" si="62"/>
        <v>0</v>
      </c>
      <c r="T75" s="7">
        <f t="shared" si="62"/>
        <v>0</v>
      </c>
      <c r="U75" s="7">
        <f t="shared" si="62"/>
        <v>0</v>
      </c>
      <c r="V75" s="7">
        <f t="shared" si="62"/>
        <v>0</v>
      </c>
      <c r="W75" s="7">
        <f t="shared" si="44"/>
        <v>0</v>
      </c>
    </row>
    <row r="76" spans="12:23">
      <c r="L76" s="25" t="str">
        <f t="shared" si="41"/>
        <v>Zambia</v>
      </c>
      <c r="M76" s="7">
        <f t="shared" ref="M76:V76" si="63">M25*M51</f>
        <v>0</v>
      </c>
      <c r="N76" s="7">
        <f t="shared" si="63"/>
        <v>0</v>
      </c>
      <c r="O76" s="7">
        <f t="shared" si="63"/>
        <v>0</v>
      </c>
      <c r="P76" s="7">
        <f t="shared" si="63"/>
        <v>0</v>
      </c>
      <c r="Q76" s="7">
        <f t="shared" si="63"/>
        <v>0</v>
      </c>
      <c r="R76" s="7">
        <f t="shared" si="63"/>
        <v>0</v>
      </c>
      <c r="S76" s="7">
        <f t="shared" si="63"/>
        <v>0</v>
      </c>
      <c r="T76" s="7">
        <f t="shared" si="63"/>
        <v>0</v>
      </c>
      <c r="U76" s="7">
        <f t="shared" si="63"/>
        <v>0</v>
      </c>
      <c r="V76" s="7">
        <f t="shared" si="63"/>
        <v>0</v>
      </c>
      <c r="W76" s="7">
        <f t="shared" si="44"/>
        <v>0</v>
      </c>
    </row>
    <row r="77" spans="12:23">
      <c r="L77" s="25" t="str">
        <f t="shared" si="41"/>
        <v>Zimbabwe</v>
      </c>
      <c r="M77" s="7">
        <f t="shared" ref="M77:V77" si="64">M26*M52</f>
        <v>0</v>
      </c>
      <c r="N77" s="7">
        <f t="shared" si="64"/>
        <v>0</v>
      </c>
      <c r="O77" s="7">
        <f t="shared" si="64"/>
        <v>0</v>
      </c>
      <c r="P77" s="7">
        <f t="shared" si="64"/>
        <v>0</v>
      </c>
      <c r="Q77" s="7">
        <f t="shared" si="64"/>
        <v>0</v>
      </c>
      <c r="R77" s="7">
        <f t="shared" si="64"/>
        <v>0</v>
      </c>
      <c r="S77" s="7">
        <f t="shared" si="64"/>
        <v>0</v>
      </c>
      <c r="T77" s="7">
        <f t="shared" si="64"/>
        <v>0</v>
      </c>
      <c r="U77" s="7">
        <f t="shared" si="64"/>
        <v>0</v>
      </c>
      <c r="V77" s="7">
        <f t="shared" si="64"/>
        <v>0</v>
      </c>
      <c r="W77" s="7">
        <f t="shared" si="44"/>
        <v>0</v>
      </c>
    </row>
    <row r="78" spans="12:23">
      <c r="L78" s="29" t="s">
        <v>0</v>
      </c>
      <c r="M78" s="12">
        <f>SUM(M56:M77)</f>
        <v>43151</v>
      </c>
      <c r="N78" s="12">
        <f t="shared" ref="N78:W78" si="65">SUM(N56:N77)</f>
        <v>77271.121999999988</v>
      </c>
      <c r="O78" s="12">
        <f t="shared" si="65"/>
        <v>97450.012130999996</v>
      </c>
      <c r="P78" s="12">
        <f t="shared" si="65"/>
        <v>119790.87983405899</v>
      </c>
      <c r="Q78" s="12">
        <f t="shared" si="65"/>
        <v>165738.71147778624</v>
      </c>
      <c r="R78" s="12">
        <f t="shared" si="65"/>
        <v>161657.49768141855</v>
      </c>
      <c r="S78" s="12">
        <f t="shared" si="65"/>
        <v>142605.18367607743</v>
      </c>
      <c r="T78" s="12">
        <f t="shared" si="65"/>
        <v>76396.896081907282</v>
      </c>
      <c r="U78" s="12">
        <f t="shared" si="65"/>
        <v>74407.62494709267</v>
      </c>
      <c r="V78" s="12">
        <f t="shared" si="65"/>
        <v>72480.83238680879</v>
      </c>
      <c r="W78" s="12">
        <f t="shared" si="65"/>
        <v>1030949.7602161501</v>
      </c>
    </row>
    <row r="80" spans="12:23">
      <c r="L80" s="19" t="s">
        <v>36</v>
      </c>
      <c r="M80" s="19">
        <v>2014</v>
      </c>
      <c r="N80" s="19">
        <v>2015</v>
      </c>
      <c r="O80" s="19">
        <v>2016</v>
      </c>
      <c r="P80" s="19">
        <v>2017</v>
      </c>
      <c r="Q80" s="19">
        <v>2018</v>
      </c>
      <c r="R80" s="19">
        <v>2019</v>
      </c>
      <c r="S80" s="19">
        <v>2020</v>
      </c>
      <c r="T80" s="19">
        <v>2021</v>
      </c>
      <c r="U80" s="19">
        <v>2022</v>
      </c>
      <c r="V80" s="19">
        <v>2023</v>
      </c>
      <c r="W80" s="19" t="s">
        <v>0</v>
      </c>
    </row>
    <row r="81" spans="12:23">
      <c r="W81" s="2"/>
    </row>
    <row r="82" spans="12:23">
      <c r="L82" s="25" t="str">
        <f>B7</f>
        <v>Benin</v>
      </c>
      <c r="M82" s="38">
        <f>M5*$I7</f>
        <v>0</v>
      </c>
      <c r="N82" s="38">
        <f t="shared" ref="N82:V82" si="66">N5*$I7</f>
        <v>1800000</v>
      </c>
      <c r="O82" s="38">
        <f t="shared" si="66"/>
        <v>1800000</v>
      </c>
      <c r="P82" s="38">
        <f t="shared" si="66"/>
        <v>1800000</v>
      </c>
      <c r="Q82" s="38">
        <f t="shared" si="66"/>
        <v>1800000</v>
      </c>
      <c r="R82" s="38">
        <f t="shared" si="66"/>
        <v>1800000</v>
      </c>
      <c r="S82" s="38">
        <f t="shared" si="66"/>
        <v>0</v>
      </c>
      <c r="T82" s="38">
        <f t="shared" si="66"/>
        <v>0</v>
      </c>
      <c r="U82" s="38">
        <f t="shared" si="66"/>
        <v>0</v>
      </c>
      <c r="V82" s="38">
        <f t="shared" si="66"/>
        <v>0</v>
      </c>
      <c r="W82" s="38">
        <f>SUM(M82:V82)</f>
        <v>9000000</v>
      </c>
    </row>
    <row r="83" spans="12:23">
      <c r="L83" s="25" t="str">
        <f t="shared" ref="L83:L103" si="67">B8</f>
        <v>Cameroon</v>
      </c>
      <c r="M83" s="38">
        <f t="shared" ref="M83:V83" si="68">M6*$I8</f>
        <v>0</v>
      </c>
      <c r="N83" s="38">
        <f t="shared" si="68"/>
        <v>0</v>
      </c>
      <c r="O83" s="38">
        <f t="shared" si="68"/>
        <v>0</v>
      </c>
      <c r="P83" s="38">
        <f t="shared" si="68"/>
        <v>0</v>
      </c>
      <c r="Q83" s="38">
        <f t="shared" si="68"/>
        <v>1297695.3272687318</v>
      </c>
      <c r="R83" s="38">
        <f t="shared" si="68"/>
        <v>1297695.3272687318</v>
      </c>
      <c r="S83" s="38">
        <f t="shared" si="68"/>
        <v>1297695.3272687318</v>
      </c>
      <c r="T83" s="38">
        <f t="shared" si="68"/>
        <v>1297695.3272687318</v>
      </c>
      <c r="U83" s="38">
        <f t="shared" si="68"/>
        <v>1297695.3272687318</v>
      </c>
      <c r="V83" s="38">
        <f t="shared" si="68"/>
        <v>1297695.3272687318</v>
      </c>
      <c r="W83" s="38">
        <f t="shared" ref="W83:W103" si="69">SUM(M83:V83)</f>
        <v>7786171.9636123907</v>
      </c>
    </row>
    <row r="84" spans="12:23">
      <c r="L84" s="25" t="str">
        <f t="shared" si="67"/>
        <v>Chad</v>
      </c>
      <c r="M84" s="38">
        <f t="shared" ref="M84:V84" si="70">M7*$I9</f>
        <v>0</v>
      </c>
      <c r="N84" s="38">
        <f t="shared" si="70"/>
        <v>0</v>
      </c>
      <c r="O84" s="38">
        <f t="shared" si="70"/>
        <v>1511919.5489144803</v>
      </c>
      <c r="P84" s="38">
        <f t="shared" si="70"/>
        <v>1511919.5489144803</v>
      </c>
      <c r="Q84" s="38">
        <f t="shared" si="70"/>
        <v>1511919.5489144803</v>
      </c>
      <c r="R84" s="38">
        <f t="shared" si="70"/>
        <v>1511919.5489144803</v>
      </c>
      <c r="S84" s="38">
        <f t="shared" si="70"/>
        <v>1511919.5489144803</v>
      </c>
      <c r="T84" s="38">
        <f t="shared" si="70"/>
        <v>1511919.5489144803</v>
      </c>
      <c r="U84" s="38">
        <f t="shared" si="70"/>
        <v>1511919.5489144803</v>
      </c>
      <c r="V84" s="38">
        <f t="shared" si="70"/>
        <v>1511919.5489144803</v>
      </c>
      <c r="W84" s="38">
        <f t="shared" si="69"/>
        <v>12095356.391315844</v>
      </c>
    </row>
    <row r="85" spans="12:23">
      <c r="L85" s="25" t="str">
        <f t="shared" si="67"/>
        <v>Cote d'Ivoire</v>
      </c>
      <c r="M85" s="38">
        <f t="shared" ref="M85:V85" si="71">M8*$I10</f>
        <v>0</v>
      </c>
      <c r="N85" s="38">
        <f t="shared" si="71"/>
        <v>0</v>
      </c>
      <c r="O85" s="38">
        <f t="shared" si="71"/>
        <v>0</v>
      </c>
      <c r="P85" s="38">
        <f t="shared" si="71"/>
        <v>1824063.2101968981</v>
      </c>
      <c r="Q85" s="38">
        <f t="shared" si="71"/>
        <v>1824063.2101968981</v>
      </c>
      <c r="R85" s="38">
        <f t="shared" si="71"/>
        <v>1824063.2101968981</v>
      </c>
      <c r="S85" s="38">
        <f t="shared" si="71"/>
        <v>1824063.2101968981</v>
      </c>
      <c r="T85" s="38">
        <f t="shared" si="71"/>
        <v>1824063.2101968981</v>
      </c>
      <c r="U85" s="38">
        <f t="shared" si="71"/>
        <v>1824063.2101968981</v>
      </c>
      <c r="V85" s="38">
        <f t="shared" si="71"/>
        <v>1824063.2101968981</v>
      </c>
      <c r="W85" s="38">
        <f t="shared" si="69"/>
        <v>12768442.471378285</v>
      </c>
    </row>
    <row r="86" spans="12:23">
      <c r="L86" s="25" t="str">
        <f t="shared" si="67"/>
        <v>DR Congo</v>
      </c>
      <c r="M86" s="38">
        <f t="shared" ref="M86:V86" si="72">M9*$I11</f>
        <v>2603104.4448567466</v>
      </c>
      <c r="N86" s="38">
        <f t="shared" si="72"/>
        <v>2603104.4448567466</v>
      </c>
      <c r="O86" s="38">
        <f t="shared" si="72"/>
        <v>2603104.4448567466</v>
      </c>
      <c r="P86" s="38">
        <f t="shared" si="72"/>
        <v>2603104.4448567466</v>
      </c>
      <c r="Q86" s="38">
        <f t="shared" si="72"/>
        <v>2603104.4448567466</v>
      </c>
      <c r="R86" s="38">
        <f t="shared" si="72"/>
        <v>2603104.4448567466</v>
      </c>
      <c r="S86" s="38">
        <f t="shared" si="72"/>
        <v>2603104.4448567466</v>
      </c>
      <c r="T86" s="38">
        <f t="shared" si="72"/>
        <v>0</v>
      </c>
      <c r="U86" s="38">
        <f t="shared" si="72"/>
        <v>0</v>
      </c>
      <c r="V86" s="38">
        <f t="shared" si="72"/>
        <v>0</v>
      </c>
      <c r="W86" s="38">
        <f t="shared" si="69"/>
        <v>18221731.113997225</v>
      </c>
    </row>
    <row r="87" spans="12:23">
      <c r="L87" s="25" t="str">
        <f t="shared" si="67"/>
        <v>Ethiopia</v>
      </c>
      <c r="M87" s="38">
        <f t="shared" ref="M87:V87" si="73">M10*$I12</f>
        <v>0</v>
      </c>
      <c r="N87" s="38">
        <f t="shared" si="73"/>
        <v>0</v>
      </c>
      <c r="O87" s="38">
        <f t="shared" si="73"/>
        <v>0</v>
      </c>
      <c r="P87" s="38">
        <f t="shared" si="73"/>
        <v>0</v>
      </c>
      <c r="Q87" s="38">
        <f t="shared" si="73"/>
        <v>0</v>
      </c>
      <c r="R87" s="38">
        <f t="shared" si="73"/>
        <v>0</v>
      </c>
      <c r="S87" s="38">
        <f t="shared" si="73"/>
        <v>0</v>
      </c>
      <c r="T87" s="38">
        <f t="shared" si="73"/>
        <v>0</v>
      </c>
      <c r="U87" s="38">
        <f t="shared" si="73"/>
        <v>0</v>
      </c>
      <c r="V87" s="38">
        <f t="shared" si="73"/>
        <v>0</v>
      </c>
      <c r="W87" s="38">
        <f t="shared" si="69"/>
        <v>0</v>
      </c>
    </row>
    <row r="88" spans="12:23">
      <c r="L88" s="25" t="str">
        <f t="shared" si="67"/>
        <v>Ghana</v>
      </c>
      <c r="M88" s="38">
        <f t="shared" ref="M88:V88" si="74">M11*$I13</f>
        <v>0</v>
      </c>
      <c r="N88" s="38">
        <f t="shared" si="74"/>
        <v>0</v>
      </c>
      <c r="O88" s="38">
        <f t="shared" si="74"/>
        <v>0</v>
      </c>
      <c r="P88" s="38">
        <f t="shared" si="74"/>
        <v>0</v>
      </c>
      <c r="Q88" s="38">
        <f t="shared" si="74"/>
        <v>0</v>
      </c>
      <c r="R88" s="38">
        <f t="shared" si="74"/>
        <v>0</v>
      </c>
      <c r="S88" s="38">
        <f t="shared" si="74"/>
        <v>0</v>
      </c>
      <c r="T88" s="38">
        <f t="shared" si="74"/>
        <v>0</v>
      </c>
      <c r="U88" s="38">
        <f t="shared" si="74"/>
        <v>0</v>
      </c>
      <c r="V88" s="38">
        <f t="shared" si="74"/>
        <v>0</v>
      </c>
      <c r="W88" s="38">
        <f t="shared" si="69"/>
        <v>0</v>
      </c>
    </row>
    <row r="89" spans="12:23">
      <c r="L89" s="25" t="str">
        <f t="shared" si="67"/>
        <v>Guinea</v>
      </c>
      <c r="M89" s="38">
        <f t="shared" ref="M89:V89" si="75">M12*$I14</f>
        <v>0</v>
      </c>
      <c r="N89" s="38">
        <f t="shared" si="75"/>
        <v>0</v>
      </c>
      <c r="O89" s="38">
        <f t="shared" si="75"/>
        <v>0</v>
      </c>
      <c r="P89" s="38">
        <f t="shared" si="75"/>
        <v>0</v>
      </c>
      <c r="Q89" s="38">
        <f t="shared" si="75"/>
        <v>0</v>
      </c>
      <c r="R89" s="38">
        <f t="shared" si="75"/>
        <v>0</v>
      </c>
      <c r="S89" s="38">
        <f t="shared" si="75"/>
        <v>0</v>
      </c>
      <c r="T89" s="38">
        <f t="shared" si="75"/>
        <v>0</v>
      </c>
      <c r="U89" s="38">
        <f t="shared" si="75"/>
        <v>0</v>
      </c>
      <c r="V89" s="38">
        <f t="shared" si="75"/>
        <v>0</v>
      </c>
      <c r="W89" s="38">
        <f t="shared" si="69"/>
        <v>0</v>
      </c>
    </row>
    <row r="90" spans="12:23">
      <c r="L90" s="25" t="str">
        <f t="shared" si="67"/>
        <v>Kenya</v>
      </c>
      <c r="M90" s="38">
        <f t="shared" ref="M90:V90" si="76">M13*$I15</f>
        <v>0</v>
      </c>
      <c r="N90" s="38">
        <f t="shared" si="76"/>
        <v>0</v>
      </c>
      <c r="O90" s="38">
        <f t="shared" si="76"/>
        <v>0</v>
      </c>
      <c r="P90" s="38">
        <f t="shared" si="76"/>
        <v>0</v>
      </c>
      <c r="Q90" s="38">
        <f t="shared" si="76"/>
        <v>0</v>
      </c>
      <c r="R90" s="38">
        <f t="shared" si="76"/>
        <v>0</v>
      </c>
      <c r="S90" s="38">
        <f t="shared" si="76"/>
        <v>0</v>
      </c>
      <c r="T90" s="38">
        <f t="shared" si="76"/>
        <v>0</v>
      </c>
      <c r="U90" s="38">
        <f t="shared" si="76"/>
        <v>0</v>
      </c>
      <c r="V90" s="38">
        <f t="shared" si="76"/>
        <v>0</v>
      </c>
      <c r="W90" s="38">
        <f t="shared" si="69"/>
        <v>0</v>
      </c>
    </row>
    <row r="91" spans="12:23">
      <c r="L91" s="25" t="str">
        <f t="shared" si="67"/>
        <v>Liberia</v>
      </c>
      <c r="M91" s="38">
        <f t="shared" ref="M91:V91" si="77">M14*$I16</f>
        <v>0</v>
      </c>
      <c r="N91" s="38">
        <f t="shared" si="77"/>
        <v>0</v>
      </c>
      <c r="O91" s="38">
        <f t="shared" si="77"/>
        <v>0</v>
      </c>
      <c r="P91" s="38">
        <f t="shared" si="77"/>
        <v>0</v>
      </c>
      <c r="Q91" s="38">
        <f t="shared" si="77"/>
        <v>0</v>
      </c>
      <c r="R91" s="38">
        <f t="shared" si="77"/>
        <v>0</v>
      </c>
      <c r="S91" s="38">
        <f t="shared" si="77"/>
        <v>0</v>
      </c>
      <c r="T91" s="38">
        <f t="shared" si="77"/>
        <v>0</v>
      </c>
      <c r="U91" s="38">
        <f t="shared" si="77"/>
        <v>0</v>
      </c>
      <c r="V91" s="38">
        <f t="shared" si="77"/>
        <v>0</v>
      </c>
      <c r="W91" s="38">
        <f t="shared" si="69"/>
        <v>0</v>
      </c>
    </row>
    <row r="92" spans="12:23">
      <c r="L92" s="25" t="str">
        <f t="shared" si="67"/>
        <v>Madagascar</v>
      </c>
      <c r="M92" s="38">
        <f t="shared" ref="M92:V92" si="78">M15*$I17</f>
        <v>0</v>
      </c>
      <c r="N92" s="38">
        <f t="shared" si="78"/>
        <v>0</v>
      </c>
      <c r="O92" s="38">
        <f t="shared" si="78"/>
        <v>0</v>
      </c>
      <c r="P92" s="38">
        <f t="shared" si="78"/>
        <v>0</v>
      </c>
      <c r="Q92" s="38">
        <f t="shared" si="78"/>
        <v>0</v>
      </c>
      <c r="R92" s="38">
        <f t="shared" si="78"/>
        <v>0</v>
      </c>
      <c r="S92" s="38">
        <f t="shared" si="78"/>
        <v>0</v>
      </c>
      <c r="T92" s="38">
        <f t="shared" si="78"/>
        <v>0</v>
      </c>
      <c r="U92" s="38">
        <f t="shared" si="78"/>
        <v>0</v>
      </c>
      <c r="V92" s="38">
        <f t="shared" si="78"/>
        <v>0</v>
      </c>
      <c r="W92" s="38">
        <f t="shared" si="69"/>
        <v>0</v>
      </c>
    </row>
    <row r="93" spans="12:23">
      <c r="L93" s="25" t="str">
        <f t="shared" si="67"/>
        <v>Malawi</v>
      </c>
      <c r="M93" s="38">
        <f t="shared" ref="M93:V93" si="79">M16*$I18</f>
        <v>0</v>
      </c>
      <c r="N93" s="38">
        <f t="shared" si="79"/>
        <v>0</v>
      </c>
      <c r="O93" s="38">
        <f t="shared" si="79"/>
        <v>0</v>
      </c>
      <c r="P93" s="38">
        <f t="shared" si="79"/>
        <v>0</v>
      </c>
      <c r="Q93" s="38">
        <f t="shared" si="79"/>
        <v>0</v>
      </c>
      <c r="R93" s="38">
        <f t="shared" si="79"/>
        <v>0</v>
      </c>
      <c r="S93" s="38">
        <f t="shared" si="79"/>
        <v>0</v>
      </c>
      <c r="T93" s="38">
        <f t="shared" si="79"/>
        <v>0</v>
      </c>
      <c r="U93" s="38">
        <f t="shared" si="79"/>
        <v>0</v>
      </c>
      <c r="V93" s="38">
        <f t="shared" si="79"/>
        <v>0</v>
      </c>
      <c r="W93" s="38">
        <f t="shared" si="69"/>
        <v>0</v>
      </c>
    </row>
    <row r="94" spans="12:23">
      <c r="L94" s="25" t="str">
        <f t="shared" si="67"/>
        <v>Mali</v>
      </c>
      <c r="M94" s="38">
        <f t="shared" ref="M94:V94" si="80">M17*$I19</f>
        <v>0</v>
      </c>
      <c r="N94" s="38">
        <f t="shared" si="80"/>
        <v>1696768.6144949663</v>
      </c>
      <c r="O94" s="38">
        <f t="shared" si="80"/>
        <v>1696768.6144949663</v>
      </c>
      <c r="P94" s="38">
        <f t="shared" si="80"/>
        <v>1696768.6144949663</v>
      </c>
      <c r="Q94" s="38">
        <f t="shared" si="80"/>
        <v>1696768.6144949663</v>
      </c>
      <c r="R94" s="38">
        <f t="shared" si="80"/>
        <v>1696768.6144949663</v>
      </c>
      <c r="S94" s="38">
        <f t="shared" si="80"/>
        <v>1696768.6144949663</v>
      </c>
      <c r="T94" s="38">
        <f t="shared" si="80"/>
        <v>0</v>
      </c>
      <c r="U94" s="38">
        <f t="shared" si="80"/>
        <v>0</v>
      </c>
      <c r="V94" s="38">
        <f t="shared" si="80"/>
        <v>0</v>
      </c>
      <c r="W94" s="38">
        <f t="shared" si="69"/>
        <v>10180611.686969798</v>
      </c>
    </row>
    <row r="95" spans="12:23">
      <c r="L95" s="25" t="str">
        <f t="shared" si="67"/>
        <v>Mozambique</v>
      </c>
      <c r="M95" s="38">
        <f t="shared" ref="M95:V95" si="81">M18*$I20</f>
        <v>0</v>
      </c>
      <c r="N95" s="38">
        <f t="shared" si="81"/>
        <v>2007020.9995219661</v>
      </c>
      <c r="O95" s="38">
        <f t="shared" si="81"/>
        <v>2007020.9995219661</v>
      </c>
      <c r="P95" s="38">
        <f t="shared" si="81"/>
        <v>2007020.9995219661</v>
      </c>
      <c r="Q95" s="38">
        <f t="shared" si="81"/>
        <v>2007020.9995219661</v>
      </c>
      <c r="R95" s="38">
        <f t="shared" si="81"/>
        <v>2007020.9995219661</v>
      </c>
      <c r="S95" s="38">
        <f t="shared" si="81"/>
        <v>0</v>
      </c>
      <c r="T95" s="38">
        <f t="shared" si="81"/>
        <v>0</v>
      </c>
      <c r="U95" s="38">
        <f t="shared" si="81"/>
        <v>0</v>
      </c>
      <c r="V95" s="38">
        <f t="shared" si="81"/>
        <v>0</v>
      </c>
      <c r="W95" s="38">
        <f t="shared" si="69"/>
        <v>10035104.997609831</v>
      </c>
    </row>
    <row r="96" spans="12:23">
      <c r="L96" s="25" t="str">
        <f t="shared" si="67"/>
        <v>Niger</v>
      </c>
      <c r="M96" s="38">
        <f t="shared" ref="M96:V96" si="82">M19*$I21</f>
        <v>0</v>
      </c>
      <c r="N96" s="38">
        <f t="shared" si="82"/>
        <v>0</v>
      </c>
      <c r="O96" s="38">
        <f t="shared" si="82"/>
        <v>1234669.2128268692</v>
      </c>
      <c r="P96" s="38">
        <f t="shared" si="82"/>
        <v>1234669.2128268692</v>
      </c>
      <c r="Q96" s="38">
        <f t="shared" si="82"/>
        <v>1234669.2128268692</v>
      </c>
      <c r="R96" s="38">
        <f t="shared" si="82"/>
        <v>1234669.2128268692</v>
      </c>
      <c r="S96" s="38">
        <f t="shared" si="82"/>
        <v>1234669.2128268692</v>
      </c>
      <c r="T96" s="38">
        <f t="shared" si="82"/>
        <v>0</v>
      </c>
      <c r="U96" s="38">
        <f t="shared" si="82"/>
        <v>0</v>
      </c>
      <c r="V96" s="38">
        <f t="shared" si="82"/>
        <v>0</v>
      </c>
      <c r="W96" s="38">
        <f t="shared" si="69"/>
        <v>6173346.0641343463</v>
      </c>
    </row>
    <row r="97" spans="10:23">
      <c r="L97" s="25" t="str">
        <f t="shared" si="67"/>
        <v>Nigeria</v>
      </c>
      <c r="M97" s="38">
        <f t="shared" ref="M97:V97" si="83">M20*$I22</f>
        <v>0</v>
      </c>
      <c r="N97" s="38">
        <f t="shared" si="83"/>
        <v>0</v>
      </c>
      <c r="O97" s="38">
        <f t="shared" si="83"/>
        <v>0</v>
      </c>
      <c r="P97" s="38">
        <f t="shared" si="83"/>
        <v>0</v>
      </c>
      <c r="Q97" s="38">
        <f t="shared" si="83"/>
        <v>1455869.7</v>
      </c>
      <c r="R97" s="38">
        <f t="shared" si="83"/>
        <v>1455869.7</v>
      </c>
      <c r="S97" s="38">
        <f t="shared" si="83"/>
        <v>1455869.7</v>
      </c>
      <c r="T97" s="38">
        <f t="shared" si="83"/>
        <v>1455869.7</v>
      </c>
      <c r="U97" s="38">
        <f t="shared" si="83"/>
        <v>1455869.7</v>
      </c>
      <c r="V97" s="38">
        <f t="shared" si="83"/>
        <v>1455869.7</v>
      </c>
      <c r="W97" s="38">
        <f t="shared" si="69"/>
        <v>8735218.1999999993</v>
      </c>
    </row>
    <row r="98" spans="10:23">
      <c r="L98" s="25" t="str">
        <f t="shared" si="67"/>
        <v>Senegal</v>
      </c>
      <c r="M98" s="38">
        <f t="shared" ref="M98:V98" si="84">M21*$I23</f>
        <v>0</v>
      </c>
      <c r="N98" s="38">
        <f t="shared" si="84"/>
        <v>0</v>
      </c>
      <c r="O98" s="38">
        <f t="shared" si="84"/>
        <v>0</v>
      </c>
      <c r="P98" s="38">
        <f t="shared" si="84"/>
        <v>0</v>
      </c>
      <c r="Q98" s="38">
        <f t="shared" si="84"/>
        <v>0</v>
      </c>
      <c r="R98" s="38">
        <f t="shared" si="84"/>
        <v>0</v>
      </c>
      <c r="S98" s="38">
        <f t="shared" si="84"/>
        <v>0</v>
      </c>
      <c r="T98" s="38">
        <f t="shared" si="84"/>
        <v>0</v>
      </c>
      <c r="U98" s="38">
        <f t="shared" si="84"/>
        <v>0</v>
      </c>
      <c r="V98" s="38">
        <f t="shared" si="84"/>
        <v>0</v>
      </c>
      <c r="W98" s="38">
        <f t="shared" si="69"/>
        <v>0</v>
      </c>
    </row>
    <row r="99" spans="10:23">
      <c r="L99" s="25" t="str">
        <f t="shared" si="67"/>
        <v>Sierra Leone</v>
      </c>
      <c r="M99" s="38">
        <f t="shared" ref="M99:V99" si="85">M22*$I24</f>
        <v>0</v>
      </c>
      <c r="N99" s="38">
        <f t="shared" si="85"/>
        <v>0</v>
      </c>
      <c r="O99" s="38">
        <f t="shared" si="85"/>
        <v>0</v>
      </c>
      <c r="P99" s="38">
        <f t="shared" si="85"/>
        <v>0</v>
      </c>
      <c r="Q99" s="38">
        <f t="shared" si="85"/>
        <v>0</v>
      </c>
      <c r="R99" s="38">
        <f t="shared" si="85"/>
        <v>0</v>
      </c>
      <c r="S99" s="38">
        <f t="shared" si="85"/>
        <v>0</v>
      </c>
      <c r="T99" s="38">
        <f t="shared" si="85"/>
        <v>0</v>
      </c>
      <c r="U99" s="38">
        <f t="shared" si="85"/>
        <v>0</v>
      </c>
      <c r="V99" s="38">
        <f t="shared" si="85"/>
        <v>0</v>
      </c>
      <c r="W99" s="38">
        <f t="shared" si="69"/>
        <v>0</v>
      </c>
    </row>
    <row r="100" spans="10:23">
      <c r="L100" s="25" t="str">
        <f t="shared" si="67"/>
        <v>Tanzania</v>
      </c>
      <c r="M100" s="38">
        <f t="shared" ref="M100:V100" si="86">M23*$I25</f>
        <v>0</v>
      </c>
      <c r="N100" s="38">
        <f t="shared" si="86"/>
        <v>0</v>
      </c>
      <c r="O100" s="38">
        <f t="shared" si="86"/>
        <v>0</v>
      </c>
      <c r="P100" s="38">
        <f t="shared" si="86"/>
        <v>2305294</v>
      </c>
      <c r="Q100" s="38">
        <f t="shared" si="86"/>
        <v>2305294</v>
      </c>
      <c r="R100" s="38">
        <f t="shared" si="86"/>
        <v>2305294</v>
      </c>
      <c r="S100" s="38">
        <f t="shared" si="86"/>
        <v>2305294</v>
      </c>
      <c r="T100" s="38">
        <f t="shared" si="86"/>
        <v>2305294</v>
      </c>
      <c r="U100" s="38">
        <f t="shared" si="86"/>
        <v>2305294</v>
      </c>
      <c r="V100" s="38">
        <f t="shared" si="86"/>
        <v>2305294</v>
      </c>
      <c r="W100" s="38">
        <f t="shared" si="69"/>
        <v>16137058</v>
      </c>
    </row>
    <row r="101" spans="10:23">
      <c r="L101" s="25" t="str">
        <f t="shared" si="67"/>
        <v>Uganda</v>
      </c>
      <c r="M101" s="38">
        <f t="shared" ref="M101:V101" si="87">M24*$I26</f>
        <v>0</v>
      </c>
      <c r="N101" s="38">
        <f t="shared" si="87"/>
        <v>0</v>
      </c>
      <c r="O101" s="38">
        <f t="shared" si="87"/>
        <v>0</v>
      </c>
      <c r="P101" s="38">
        <f t="shared" si="87"/>
        <v>0</v>
      </c>
      <c r="Q101" s="38">
        <f t="shared" si="87"/>
        <v>0</v>
      </c>
      <c r="R101" s="38">
        <f t="shared" si="87"/>
        <v>0</v>
      </c>
      <c r="S101" s="38">
        <f t="shared" si="87"/>
        <v>0</v>
      </c>
      <c r="T101" s="38">
        <f t="shared" si="87"/>
        <v>0</v>
      </c>
      <c r="U101" s="38">
        <f t="shared" si="87"/>
        <v>0</v>
      </c>
      <c r="V101" s="38">
        <f t="shared" si="87"/>
        <v>0</v>
      </c>
      <c r="W101" s="38">
        <f t="shared" si="69"/>
        <v>0</v>
      </c>
    </row>
    <row r="102" spans="10:23">
      <c r="L102" s="25" t="str">
        <f t="shared" si="67"/>
        <v>Zambia</v>
      </c>
      <c r="M102" s="38">
        <f t="shared" ref="M102:V102" si="88">M25*$I27</f>
        <v>0</v>
      </c>
      <c r="N102" s="38">
        <f t="shared" si="88"/>
        <v>0</v>
      </c>
      <c r="O102" s="38">
        <f t="shared" si="88"/>
        <v>0</v>
      </c>
      <c r="P102" s="38">
        <f t="shared" si="88"/>
        <v>0</v>
      </c>
      <c r="Q102" s="38">
        <f t="shared" si="88"/>
        <v>0</v>
      </c>
      <c r="R102" s="38">
        <f t="shared" si="88"/>
        <v>0</v>
      </c>
      <c r="S102" s="38">
        <f t="shared" si="88"/>
        <v>0</v>
      </c>
      <c r="T102" s="38">
        <f t="shared" si="88"/>
        <v>0</v>
      </c>
      <c r="U102" s="38">
        <f t="shared" si="88"/>
        <v>0</v>
      </c>
      <c r="V102" s="38">
        <f t="shared" si="88"/>
        <v>0</v>
      </c>
      <c r="W102" s="38">
        <f t="shared" si="69"/>
        <v>0</v>
      </c>
    </row>
    <row r="103" spans="10:23">
      <c r="L103" s="25" t="str">
        <f t="shared" si="67"/>
        <v>Zimbabwe</v>
      </c>
      <c r="M103" s="38">
        <f t="shared" ref="M103:V103" si="89">M26*$I28</f>
        <v>0</v>
      </c>
      <c r="N103" s="38">
        <f t="shared" si="89"/>
        <v>0</v>
      </c>
      <c r="O103" s="38">
        <f t="shared" si="89"/>
        <v>0</v>
      </c>
      <c r="P103" s="38">
        <f t="shared" si="89"/>
        <v>0</v>
      </c>
      <c r="Q103" s="38">
        <f t="shared" si="89"/>
        <v>0</v>
      </c>
      <c r="R103" s="38">
        <f t="shared" si="89"/>
        <v>0</v>
      </c>
      <c r="S103" s="38">
        <f t="shared" si="89"/>
        <v>0</v>
      </c>
      <c r="T103" s="38">
        <f t="shared" si="89"/>
        <v>0</v>
      </c>
      <c r="U103" s="38">
        <f t="shared" si="89"/>
        <v>0</v>
      </c>
      <c r="V103" s="38">
        <f t="shared" si="89"/>
        <v>0</v>
      </c>
      <c r="W103" s="38">
        <f t="shared" si="69"/>
        <v>0</v>
      </c>
    </row>
    <row r="104" spans="10:23">
      <c r="L104" s="29" t="s">
        <v>0</v>
      </c>
      <c r="M104" s="39">
        <f>SUM(M82:M103)</f>
        <v>2603104.4448567466</v>
      </c>
      <c r="N104" s="39">
        <f t="shared" ref="N104:W104" si="90">SUM(N82:N103)</f>
        <v>8106894.0588736786</v>
      </c>
      <c r="O104" s="39">
        <f t="shared" si="90"/>
        <v>10853482.820615029</v>
      </c>
      <c r="P104" s="39">
        <f t="shared" si="90"/>
        <v>14982840.030811926</v>
      </c>
      <c r="Q104" s="39">
        <f t="shared" si="90"/>
        <v>17736405.058080658</v>
      </c>
      <c r="R104" s="39">
        <f t="shared" si="90"/>
        <v>17736405.058080658</v>
      </c>
      <c r="S104" s="39">
        <f t="shared" si="90"/>
        <v>13929384.058558691</v>
      </c>
      <c r="T104" s="39">
        <f t="shared" si="90"/>
        <v>8394841.7863801103</v>
      </c>
      <c r="U104" s="39">
        <f t="shared" si="90"/>
        <v>8394841.7863801103</v>
      </c>
      <c r="V104" s="39">
        <f t="shared" si="90"/>
        <v>8394841.7863801103</v>
      </c>
      <c r="W104" s="39">
        <f t="shared" si="90"/>
        <v>111133040.88901773</v>
      </c>
    </row>
    <row r="106" spans="10:23">
      <c r="J106" s="40">
        <v>1.68</v>
      </c>
      <c r="L106" s="19" t="s">
        <v>37</v>
      </c>
      <c r="M106" s="19">
        <v>2014</v>
      </c>
      <c r="N106" s="19">
        <v>2015</v>
      </c>
      <c r="O106" s="19">
        <v>2016</v>
      </c>
      <c r="P106" s="19">
        <v>2017</v>
      </c>
      <c r="Q106" s="19">
        <v>2018</v>
      </c>
      <c r="R106" s="19">
        <v>2019</v>
      </c>
      <c r="S106" s="19">
        <v>2020</v>
      </c>
      <c r="T106" s="19">
        <v>2021</v>
      </c>
      <c r="U106" s="19">
        <v>2022</v>
      </c>
      <c r="V106" s="19">
        <v>2023</v>
      </c>
      <c r="W106" s="19" t="s">
        <v>0</v>
      </c>
    </row>
    <row r="107" spans="10:23">
      <c r="W107" s="2"/>
    </row>
    <row r="108" spans="10:23">
      <c r="L108" s="25" t="str">
        <f>B7</f>
        <v>Benin</v>
      </c>
      <c r="M108" s="41">
        <f>M82/$J$106</f>
        <v>0</v>
      </c>
      <c r="N108" s="41">
        <f t="shared" ref="N108:U108" si="91">N82/$J$106</f>
        <v>1071428.5714285714</v>
      </c>
      <c r="O108" s="41">
        <f t="shared" si="91"/>
        <v>1071428.5714285714</v>
      </c>
      <c r="P108" s="41">
        <f t="shared" si="91"/>
        <v>1071428.5714285714</v>
      </c>
      <c r="Q108" s="41">
        <f t="shared" si="91"/>
        <v>1071428.5714285714</v>
      </c>
      <c r="R108" s="41">
        <f t="shared" si="91"/>
        <v>1071428.5714285714</v>
      </c>
      <c r="S108" s="41">
        <f t="shared" si="91"/>
        <v>0</v>
      </c>
      <c r="T108" s="41">
        <f t="shared" si="91"/>
        <v>0</v>
      </c>
      <c r="U108" s="41">
        <f t="shared" si="91"/>
        <v>0</v>
      </c>
      <c r="V108" s="41">
        <f>V82/$J$106</f>
        <v>0</v>
      </c>
      <c r="W108" s="41">
        <f>SUM(M108:V108)</f>
        <v>5357142.8571428563</v>
      </c>
    </row>
    <row r="109" spans="10:23">
      <c r="L109" s="25" t="str">
        <f t="shared" ref="L109:L129" si="92">B8</f>
        <v>Cameroon</v>
      </c>
      <c r="M109" s="41">
        <f t="shared" ref="M109:V109" si="93">M83/$J$106</f>
        <v>0</v>
      </c>
      <c r="N109" s="41">
        <f t="shared" si="93"/>
        <v>0</v>
      </c>
      <c r="O109" s="41">
        <f t="shared" si="93"/>
        <v>0</v>
      </c>
      <c r="P109" s="41">
        <f t="shared" si="93"/>
        <v>0</v>
      </c>
      <c r="Q109" s="41">
        <f t="shared" si="93"/>
        <v>772437.69480281661</v>
      </c>
      <c r="R109" s="41">
        <f t="shared" si="93"/>
        <v>772437.69480281661</v>
      </c>
      <c r="S109" s="41">
        <f t="shared" si="93"/>
        <v>772437.69480281661</v>
      </c>
      <c r="T109" s="41">
        <f t="shared" si="93"/>
        <v>772437.69480281661</v>
      </c>
      <c r="U109" s="41">
        <f t="shared" si="93"/>
        <v>772437.69480281661</v>
      </c>
      <c r="V109" s="41">
        <f t="shared" si="93"/>
        <v>772437.69480281661</v>
      </c>
      <c r="W109" s="41">
        <f t="shared" ref="W109:W129" si="94">SUM(M109:V109)</f>
        <v>4634626.1688168999</v>
      </c>
    </row>
    <row r="110" spans="10:23">
      <c r="L110" s="25" t="str">
        <f t="shared" si="92"/>
        <v>Chad</v>
      </c>
      <c r="M110" s="41">
        <f t="shared" ref="M110:V110" si="95">M84/$J$106</f>
        <v>0</v>
      </c>
      <c r="N110" s="41">
        <f t="shared" si="95"/>
        <v>0</v>
      </c>
      <c r="O110" s="41">
        <f t="shared" si="95"/>
        <v>899952.11244909547</v>
      </c>
      <c r="P110" s="41">
        <f t="shared" si="95"/>
        <v>899952.11244909547</v>
      </c>
      <c r="Q110" s="41">
        <f t="shared" si="95"/>
        <v>899952.11244909547</v>
      </c>
      <c r="R110" s="41">
        <f t="shared" si="95"/>
        <v>899952.11244909547</v>
      </c>
      <c r="S110" s="41">
        <f t="shared" si="95"/>
        <v>899952.11244909547</v>
      </c>
      <c r="T110" s="41">
        <f t="shared" si="95"/>
        <v>899952.11244909547</v>
      </c>
      <c r="U110" s="41">
        <f t="shared" si="95"/>
        <v>899952.11244909547</v>
      </c>
      <c r="V110" s="41">
        <f t="shared" si="95"/>
        <v>899952.11244909547</v>
      </c>
      <c r="W110" s="41">
        <f t="shared" si="94"/>
        <v>7199616.8995927637</v>
      </c>
    </row>
    <row r="111" spans="10:23">
      <c r="L111" s="25" t="str">
        <f t="shared" si="92"/>
        <v>Cote d'Ivoire</v>
      </c>
      <c r="M111" s="41">
        <f t="shared" ref="M111:V111" si="96">M85/$J$106</f>
        <v>0</v>
      </c>
      <c r="N111" s="41">
        <f t="shared" si="96"/>
        <v>0</v>
      </c>
      <c r="O111" s="41">
        <f t="shared" si="96"/>
        <v>0</v>
      </c>
      <c r="P111" s="41">
        <f t="shared" si="96"/>
        <v>1085751.910831487</v>
      </c>
      <c r="Q111" s="41">
        <f t="shared" si="96"/>
        <v>1085751.910831487</v>
      </c>
      <c r="R111" s="41">
        <f t="shared" si="96"/>
        <v>1085751.910831487</v>
      </c>
      <c r="S111" s="41">
        <f t="shared" si="96"/>
        <v>1085751.910831487</v>
      </c>
      <c r="T111" s="41">
        <f t="shared" si="96"/>
        <v>1085751.910831487</v>
      </c>
      <c r="U111" s="41">
        <f t="shared" si="96"/>
        <v>1085751.910831487</v>
      </c>
      <c r="V111" s="41">
        <f t="shared" si="96"/>
        <v>1085751.910831487</v>
      </c>
      <c r="W111" s="41">
        <f t="shared" si="94"/>
        <v>7600263.3758204086</v>
      </c>
    </row>
    <row r="112" spans="10:23">
      <c r="L112" s="25" t="str">
        <f t="shared" si="92"/>
        <v>DR Congo</v>
      </c>
      <c r="M112" s="41">
        <f t="shared" ref="M112:V112" si="97">M86/$J$106</f>
        <v>1549466.9314623491</v>
      </c>
      <c r="N112" s="41">
        <f t="shared" si="97"/>
        <v>1549466.9314623491</v>
      </c>
      <c r="O112" s="41">
        <f t="shared" si="97"/>
        <v>1549466.9314623491</v>
      </c>
      <c r="P112" s="41">
        <f t="shared" si="97"/>
        <v>1549466.9314623491</v>
      </c>
      <c r="Q112" s="41">
        <f t="shared" si="97"/>
        <v>1549466.9314623491</v>
      </c>
      <c r="R112" s="41">
        <f t="shared" si="97"/>
        <v>1549466.9314623491</v>
      </c>
      <c r="S112" s="41">
        <f t="shared" si="97"/>
        <v>1549466.9314623491</v>
      </c>
      <c r="T112" s="41">
        <f t="shared" si="97"/>
        <v>0</v>
      </c>
      <c r="U112" s="41">
        <f t="shared" si="97"/>
        <v>0</v>
      </c>
      <c r="V112" s="41">
        <f t="shared" si="97"/>
        <v>0</v>
      </c>
      <c r="W112" s="41">
        <f t="shared" si="94"/>
        <v>10846268.520236444</v>
      </c>
    </row>
    <row r="113" spans="12:23">
      <c r="L113" s="25" t="str">
        <f t="shared" si="92"/>
        <v>Ethiopia</v>
      </c>
      <c r="M113" s="41">
        <f t="shared" ref="M113:V113" si="98">M87/$J$106</f>
        <v>0</v>
      </c>
      <c r="N113" s="41">
        <f t="shared" si="98"/>
        <v>0</v>
      </c>
      <c r="O113" s="41">
        <f t="shared" si="98"/>
        <v>0</v>
      </c>
      <c r="P113" s="41">
        <f t="shared" si="98"/>
        <v>0</v>
      </c>
      <c r="Q113" s="41">
        <f t="shared" si="98"/>
        <v>0</v>
      </c>
      <c r="R113" s="41">
        <f t="shared" si="98"/>
        <v>0</v>
      </c>
      <c r="S113" s="41">
        <f t="shared" si="98"/>
        <v>0</v>
      </c>
      <c r="T113" s="41">
        <f t="shared" si="98"/>
        <v>0</v>
      </c>
      <c r="U113" s="41">
        <f t="shared" si="98"/>
        <v>0</v>
      </c>
      <c r="V113" s="41">
        <f t="shared" si="98"/>
        <v>0</v>
      </c>
      <c r="W113" s="41">
        <f t="shared" si="94"/>
        <v>0</v>
      </c>
    </row>
    <row r="114" spans="12:23">
      <c r="L114" s="25" t="str">
        <f t="shared" si="92"/>
        <v>Ghana</v>
      </c>
      <c r="M114" s="41">
        <f t="shared" ref="M114:V114" si="99">M88/$J$106</f>
        <v>0</v>
      </c>
      <c r="N114" s="41">
        <f t="shared" si="99"/>
        <v>0</v>
      </c>
      <c r="O114" s="41">
        <f t="shared" si="99"/>
        <v>0</v>
      </c>
      <c r="P114" s="41">
        <f t="shared" si="99"/>
        <v>0</v>
      </c>
      <c r="Q114" s="41">
        <f t="shared" si="99"/>
        <v>0</v>
      </c>
      <c r="R114" s="41">
        <f t="shared" si="99"/>
        <v>0</v>
      </c>
      <c r="S114" s="41">
        <f t="shared" si="99"/>
        <v>0</v>
      </c>
      <c r="T114" s="41">
        <f t="shared" si="99"/>
        <v>0</v>
      </c>
      <c r="U114" s="41">
        <f t="shared" si="99"/>
        <v>0</v>
      </c>
      <c r="V114" s="41">
        <f t="shared" si="99"/>
        <v>0</v>
      </c>
      <c r="W114" s="41">
        <f t="shared" si="94"/>
        <v>0</v>
      </c>
    </row>
    <row r="115" spans="12:23">
      <c r="L115" s="25" t="str">
        <f t="shared" si="92"/>
        <v>Guinea</v>
      </c>
      <c r="M115" s="41">
        <f t="shared" ref="M115:V115" si="100">M89/$J$106</f>
        <v>0</v>
      </c>
      <c r="N115" s="41">
        <f t="shared" si="100"/>
        <v>0</v>
      </c>
      <c r="O115" s="41">
        <f t="shared" si="100"/>
        <v>0</v>
      </c>
      <c r="P115" s="41">
        <f t="shared" si="100"/>
        <v>0</v>
      </c>
      <c r="Q115" s="41">
        <f t="shared" si="100"/>
        <v>0</v>
      </c>
      <c r="R115" s="41">
        <f t="shared" si="100"/>
        <v>0</v>
      </c>
      <c r="S115" s="41">
        <f t="shared" si="100"/>
        <v>0</v>
      </c>
      <c r="T115" s="41">
        <f t="shared" si="100"/>
        <v>0</v>
      </c>
      <c r="U115" s="41">
        <f t="shared" si="100"/>
        <v>0</v>
      </c>
      <c r="V115" s="41">
        <f t="shared" si="100"/>
        <v>0</v>
      </c>
      <c r="W115" s="41">
        <f t="shared" si="94"/>
        <v>0</v>
      </c>
    </row>
    <row r="116" spans="12:23">
      <c r="L116" s="25" t="str">
        <f t="shared" si="92"/>
        <v>Kenya</v>
      </c>
      <c r="M116" s="41">
        <f t="shared" ref="M116:V116" si="101">M90/$J$106</f>
        <v>0</v>
      </c>
      <c r="N116" s="41">
        <f t="shared" si="101"/>
        <v>0</v>
      </c>
      <c r="O116" s="41">
        <f t="shared" si="101"/>
        <v>0</v>
      </c>
      <c r="P116" s="41">
        <f t="shared" si="101"/>
        <v>0</v>
      </c>
      <c r="Q116" s="41">
        <f t="shared" si="101"/>
        <v>0</v>
      </c>
      <c r="R116" s="41">
        <f t="shared" si="101"/>
        <v>0</v>
      </c>
      <c r="S116" s="41">
        <f t="shared" si="101"/>
        <v>0</v>
      </c>
      <c r="T116" s="41">
        <f t="shared" si="101"/>
        <v>0</v>
      </c>
      <c r="U116" s="41">
        <f t="shared" si="101"/>
        <v>0</v>
      </c>
      <c r="V116" s="41">
        <f t="shared" si="101"/>
        <v>0</v>
      </c>
      <c r="W116" s="41">
        <f t="shared" si="94"/>
        <v>0</v>
      </c>
    </row>
    <row r="117" spans="12:23">
      <c r="L117" s="25" t="str">
        <f t="shared" si="92"/>
        <v>Liberia</v>
      </c>
      <c r="M117" s="41">
        <f t="shared" ref="M117:V117" si="102">M91/$J$106</f>
        <v>0</v>
      </c>
      <c r="N117" s="41">
        <f t="shared" si="102"/>
        <v>0</v>
      </c>
      <c r="O117" s="41">
        <f t="shared" si="102"/>
        <v>0</v>
      </c>
      <c r="P117" s="41">
        <f t="shared" si="102"/>
        <v>0</v>
      </c>
      <c r="Q117" s="41">
        <f t="shared" si="102"/>
        <v>0</v>
      </c>
      <c r="R117" s="41">
        <f t="shared" si="102"/>
        <v>0</v>
      </c>
      <c r="S117" s="41">
        <f t="shared" si="102"/>
        <v>0</v>
      </c>
      <c r="T117" s="41">
        <f t="shared" si="102"/>
        <v>0</v>
      </c>
      <c r="U117" s="41">
        <f t="shared" si="102"/>
        <v>0</v>
      </c>
      <c r="V117" s="41">
        <f t="shared" si="102"/>
        <v>0</v>
      </c>
      <c r="W117" s="41">
        <f t="shared" si="94"/>
        <v>0</v>
      </c>
    </row>
    <row r="118" spans="12:23">
      <c r="L118" s="25" t="str">
        <f t="shared" si="92"/>
        <v>Madagascar</v>
      </c>
      <c r="M118" s="41">
        <f t="shared" ref="M118:V118" si="103">M92/$J$106</f>
        <v>0</v>
      </c>
      <c r="N118" s="41">
        <f t="shared" si="103"/>
        <v>0</v>
      </c>
      <c r="O118" s="41">
        <f t="shared" si="103"/>
        <v>0</v>
      </c>
      <c r="P118" s="41">
        <f t="shared" si="103"/>
        <v>0</v>
      </c>
      <c r="Q118" s="41">
        <f t="shared" si="103"/>
        <v>0</v>
      </c>
      <c r="R118" s="41">
        <f t="shared" si="103"/>
        <v>0</v>
      </c>
      <c r="S118" s="41">
        <f t="shared" si="103"/>
        <v>0</v>
      </c>
      <c r="T118" s="41">
        <f t="shared" si="103"/>
        <v>0</v>
      </c>
      <c r="U118" s="41">
        <f t="shared" si="103"/>
        <v>0</v>
      </c>
      <c r="V118" s="41">
        <f t="shared" si="103"/>
        <v>0</v>
      </c>
      <c r="W118" s="41">
        <f t="shared" si="94"/>
        <v>0</v>
      </c>
    </row>
    <row r="119" spans="12:23">
      <c r="L119" s="25" t="str">
        <f t="shared" si="92"/>
        <v>Malawi</v>
      </c>
      <c r="M119" s="41">
        <f t="shared" ref="M119:V119" si="104">M93/$J$106</f>
        <v>0</v>
      </c>
      <c r="N119" s="41">
        <f t="shared" si="104"/>
        <v>0</v>
      </c>
      <c r="O119" s="41">
        <f t="shared" si="104"/>
        <v>0</v>
      </c>
      <c r="P119" s="41">
        <f t="shared" si="104"/>
        <v>0</v>
      </c>
      <c r="Q119" s="41">
        <f t="shared" si="104"/>
        <v>0</v>
      </c>
      <c r="R119" s="41">
        <f t="shared" si="104"/>
        <v>0</v>
      </c>
      <c r="S119" s="41">
        <f t="shared" si="104"/>
        <v>0</v>
      </c>
      <c r="T119" s="41">
        <f t="shared" si="104"/>
        <v>0</v>
      </c>
      <c r="U119" s="41">
        <f t="shared" si="104"/>
        <v>0</v>
      </c>
      <c r="V119" s="41">
        <f t="shared" si="104"/>
        <v>0</v>
      </c>
      <c r="W119" s="41">
        <f t="shared" si="94"/>
        <v>0</v>
      </c>
    </row>
    <row r="120" spans="12:23">
      <c r="L120" s="25" t="str">
        <f t="shared" si="92"/>
        <v>Mali</v>
      </c>
      <c r="M120" s="41">
        <f t="shared" ref="M120:V120" si="105">M94/$J$106</f>
        <v>0</v>
      </c>
      <c r="N120" s="41">
        <f t="shared" si="105"/>
        <v>1009981.3181517657</v>
      </c>
      <c r="O120" s="41">
        <f t="shared" si="105"/>
        <v>1009981.3181517657</v>
      </c>
      <c r="P120" s="41">
        <f t="shared" si="105"/>
        <v>1009981.3181517657</v>
      </c>
      <c r="Q120" s="41">
        <f t="shared" si="105"/>
        <v>1009981.3181517657</v>
      </c>
      <c r="R120" s="41">
        <f t="shared" si="105"/>
        <v>1009981.3181517657</v>
      </c>
      <c r="S120" s="41">
        <f t="shared" si="105"/>
        <v>1009981.3181517657</v>
      </c>
      <c r="T120" s="41">
        <f t="shared" si="105"/>
        <v>0</v>
      </c>
      <c r="U120" s="41">
        <f t="shared" si="105"/>
        <v>0</v>
      </c>
      <c r="V120" s="41">
        <f t="shared" si="105"/>
        <v>0</v>
      </c>
      <c r="W120" s="41">
        <f t="shared" si="94"/>
        <v>6059887.9089105939</v>
      </c>
    </row>
    <row r="121" spans="12:23">
      <c r="L121" s="25" t="str">
        <f t="shared" si="92"/>
        <v>Mozambique</v>
      </c>
      <c r="M121" s="41">
        <f t="shared" ref="M121:V121" si="106">M95/$J$106</f>
        <v>0</v>
      </c>
      <c r="N121" s="41">
        <f t="shared" si="106"/>
        <v>1194655.3568583131</v>
      </c>
      <c r="O121" s="41">
        <f t="shared" si="106"/>
        <v>1194655.3568583131</v>
      </c>
      <c r="P121" s="41">
        <f t="shared" si="106"/>
        <v>1194655.3568583131</v>
      </c>
      <c r="Q121" s="41">
        <f t="shared" si="106"/>
        <v>1194655.3568583131</v>
      </c>
      <c r="R121" s="41">
        <f t="shared" si="106"/>
        <v>1194655.3568583131</v>
      </c>
      <c r="S121" s="41">
        <f t="shared" si="106"/>
        <v>0</v>
      </c>
      <c r="T121" s="41">
        <f t="shared" si="106"/>
        <v>0</v>
      </c>
      <c r="U121" s="41">
        <f t="shared" si="106"/>
        <v>0</v>
      </c>
      <c r="V121" s="41">
        <f t="shared" si="106"/>
        <v>0</v>
      </c>
      <c r="W121" s="41">
        <f t="shared" si="94"/>
        <v>5973276.7842915654</v>
      </c>
    </row>
    <row r="122" spans="12:23">
      <c r="L122" s="25" t="str">
        <f t="shared" si="92"/>
        <v>Niger</v>
      </c>
      <c r="M122" s="41">
        <f t="shared" ref="M122:V122" si="107">M96/$J$106</f>
        <v>0</v>
      </c>
      <c r="N122" s="41">
        <f t="shared" si="107"/>
        <v>0</v>
      </c>
      <c r="O122" s="41">
        <f t="shared" si="107"/>
        <v>734922.1504921841</v>
      </c>
      <c r="P122" s="41">
        <f t="shared" si="107"/>
        <v>734922.1504921841</v>
      </c>
      <c r="Q122" s="41">
        <f t="shared" si="107"/>
        <v>734922.1504921841</v>
      </c>
      <c r="R122" s="41">
        <f t="shared" si="107"/>
        <v>734922.1504921841</v>
      </c>
      <c r="S122" s="41">
        <f t="shared" si="107"/>
        <v>734922.1504921841</v>
      </c>
      <c r="T122" s="41">
        <f t="shared" si="107"/>
        <v>0</v>
      </c>
      <c r="U122" s="41">
        <f t="shared" si="107"/>
        <v>0</v>
      </c>
      <c r="V122" s="41">
        <f t="shared" si="107"/>
        <v>0</v>
      </c>
      <c r="W122" s="41">
        <f t="shared" si="94"/>
        <v>3674610.7524609203</v>
      </c>
    </row>
    <row r="123" spans="12:23">
      <c r="L123" s="25" t="str">
        <f t="shared" si="92"/>
        <v>Nigeria</v>
      </c>
      <c r="M123" s="41">
        <f t="shared" ref="M123:V123" si="108">M97/$J$106</f>
        <v>0</v>
      </c>
      <c r="N123" s="41">
        <f t="shared" si="108"/>
        <v>0</v>
      </c>
      <c r="O123" s="41">
        <f t="shared" si="108"/>
        <v>0</v>
      </c>
      <c r="P123" s="41">
        <f t="shared" si="108"/>
        <v>0</v>
      </c>
      <c r="Q123" s="41">
        <f t="shared" si="108"/>
        <v>866589.10714285716</v>
      </c>
      <c r="R123" s="41">
        <f t="shared" si="108"/>
        <v>866589.10714285716</v>
      </c>
      <c r="S123" s="41">
        <f t="shared" si="108"/>
        <v>866589.10714285716</v>
      </c>
      <c r="T123" s="41">
        <f t="shared" si="108"/>
        <v>866589.10714285716</v>
      </c>
      <c r="U123" s="41">
        <f t="shared" si="108"/>
        <v>866589.10714285716</v>
      </c>
      <c r="V123" s="41">
        <f t="shared" si="108"/>
        <v>866589.10714285716</v>
      </c>
      <c r="W123" s="41">
        <f t="shared" si="94"/>
        <v>5199534.6428571427</v>
      </c>
    </row>
    <row r="124" spans="12:23">
      <c r="L124" s="25" t="str">
        <f t="shared" si="92"/>
        <v>Senegal</v>
      </c>
      <c r="M124" s="41">
        <f t="shared" ref="M124:V124" si="109">M98/$J$106</f>
        <v>0</v>
      </c>
      <c r="N124" s="41">
        <f t="shared" si="109"/>
        <v>0</v>
      </c>
      <c r="O124" s="41">
        <f t="shared" si="109"/>
        <v>0</v>
      </c>
      <c r="P124" s="41">
        <f t="shared" si="109"/>
        <v>0</v>
      </c>
      <c r="Q124" s="41">
        <f t="shared" si="109"/>
        <v>0</v>
      </c>
      <c r="R124" s="41">
        <f t="shared" si="109"/>
        <v>0</v>
      </c>
      <c r="S124" s="41">
        <f t="shared" si="109"/>
        <v>0</v>
      </c>
      <c r="T124" s="41">
        <f t="shared" si="109"/>
        <v>0</v>
      </c>
      <c r="U124" s="41">
        <f t="shared" si="109"/>
        <v>0</v>
      </c>
      <c r="V124" s="41">
        <f t="shared" si="109"/>
        <v>0</v>
      </c>
      <c r="W124" s="41">
        <f t="shared" si="94"/>
        <v>0</v>
      </c>
    </row>
    <row r="125" spans="12:23">
      <c r="L125" s="25" t="str">
        <f t="shared" si="92"/>
        <v>Sierra Leone</v>
      </c>
      <c r="M125" s="41">
        <f t="shared" ref="M125:V125" si="110">M99/$J$106</f>
        <v>0</v>
      </c>
      <c r="N125" s="41">
        <f t="shared" si="110"/>
        <v>0</v>
      </c>
      <c r="O125" s="41">
        <f t="shared" si="110"/>
        <v>0</v>
      </c>
      <c r="P125" s="41">
        <f t="shared" si="110"/>
        <v>0</v>
      </c>
      <c r="Q125" s="41">
        <f t="shared" si="110"/>
        <v>0</v>
      </c>
      <c r="R125" s="41">
        <f t="shared" si="110"/>
        <v>0</v>
      </c>
      <c r="S125" s="41">
        <f t="shared" si="110"/>
        <v>0</v>
      </c>
      <c r="T125" s="41">
        <f t="shared" si="110"/>
        <v>0</v>
      </c>
      <c r="U125" s="41">
        <f t="shared" si="110"/>
        <v>0</v>
      </c>
      <c r="V125" s="41">
        <f t="shared" si="110"/>
        <v>0</v>
      </c>
      <c r="W125" s="41">
        <f t="shared" si="94"/>
        <v>0</v>
      </c>
    </row>
    <row r="126" spans="12:23">
      <c r="L126" s="25" t="str">
        <f t="shared" si="92"/>
        <v>Tanzania</v>
      </c>
      <c r="M126" s="41">
        <f t="shared" ref="M126:V126" si="111">M100/$J$106</f>
        <v>0</v>
      </c>
      <c r="N126" s="41">
        <f t="shared" si="111"/>
        <v>0</v>
      </c>
      <c r="O126" s="41">
        <f t="shared" si="111"/>
        <v>0</v>
      </c>
      <c r="P126" s="41">
        <f t="shared" si="111"/>
        <v>1372198.8095238095</v>
      </c>
      <c r="Q126" s="41">
        <f t="shared" si="111"/>
        <v>1372198.8095238095</v>
      </c>
      <c r="R126" s="41">
        <f t="shared" si="111"/>
        <v>1372198.8095238095</v>
      </c>
      <c r="S126" s="41">
        <f t="shared" si="111"/>
        <v>1372198.8095238095</v>
      </c>
      <c r="T126" s="41">
        <f t="shared" si="111"/>
        <v>1372198.8095238095</v>
      </c>
      <c r="U126" s="41">
        <f t="shared" si="111"/>
        <v>1372198.8095238095</v>
      </c>
      <c r="V126" s="41">
        <f t="shared" si="111"/>
        <v>1372198.8095238095</v>
      </c>
      <c r="W126" s="41">
        <f t="shared" si="94"/>
        <v>9605391.666666666</v>
      </c>
    </row>
    <row r="127" spans="12:23">
      <c r="L127" s="25" t="str">
        <f t="shared" si="92"/>
        <v>Uganda</v>
      </c>
      <c r="M127" s="41">
        <f t="shared" ref="M127:V127" si="112">M101/$J$106</f>
        <v>0</v>
      </c>
      <c r="N127" s="41">
        <f t="shared" si="112"/>
        <v>0</v>
      </c>
      <c r="O127" s="41">
        <f t="shared" si="112"/>
        <v>0</v>
      </c>
      <c r="P127" s="41">
        <f t="shared" si="112"/>
        <v>0</v>
      </c>
      <c r="Q127" s="41">
        <f t="shared" si="112"/>
        <v>0</v>
      </c>
      <c r="R127" s="41">
        <f t="shared" si="112"/>
        <v>0</v>
      </c>
      <c r="S127" s="41">
        <f t="shared" si="112"/>
        <v>0</v>
      </c>
      <c r="T127" s="41">
        <f t="shared" si="112"/>
        <v>0</v>
      </c>
      <c r="U127" s="41">
        <f t="shared" si="112"/>
        <v>0</v>
      </c>
      <c r="V127" s="41">
        <f t="shared" si="112"/>
        <v>0</v>
      </c>
      <c r="W127" s="41">
        <f t="shared" si="94"/>
        <v>0</v>
      </c>
    </row>
    <row r="128" spans="12:23">
      <c r="L128" s="25" t="str">
        <f t="shared" si="92"/>
        <v>Zambia</v>
      </c>
      <c r="M128" s="41">
        <f t="shared" ref="M128:V128" si="113">M102/$J$106</f>
        <v>0</v>
      </c>
      <c r="N128" s="41">
        <f t="shared" si="113"/>
        <v>0</v>
      </c>
      <c r="O128" s="41">
        <f t="shared" si="113"/>
        <v>0</v>
      </c>
      <c r="P128" s="41">
        <f t="shared" si="113"/>
        <v>0</v>
      </c>
      <c r="Q128" s="41">
        <f t="shared" si="113"/>
        <v>0</v>
      </c>
      <c r="R128" s="41">
        <f t="shared" si="113"/>
        <v>0</v>
      </c>
      <c r="S128" s="41">
        <f t="shared" si="113"/>
        <v>0</v>
      </c>
      <c r="T128" s="41">
        <f t="shared" si="113"/>
        <v>0</v>
      </c>
      <c r="U128" s="41">
        <f t="shared" si="113"/>
        <v>0</v>
      </c>
      <c r="V128" s="41">
        <f t="shared" si="113"/>
        <v>0</v>
      </c>
      <c r="W128" s="41">
        <f t="shared" si="94"/>
        <v>0</v>
      </c>
    </row>
    <row r="129" spans="12:23">
      <c r="L129" s="25" t="str">
        <f t="shared" si="92"/>
        <v>Zimbabwe</v>
      </c>
      <c r="M129" s="41">
        <f t="shared" ref="M129:V129" si="114">M103/$J$106</f>
        <v>0</v>
      </c>
      <c r="N129" s="41">
        <f t="shared" si="114"/>
        <v>0</v>
      </c>
      <c r="O129" s="41">
        <f t="shared" si="114"/>
        <v>0</v>
      </c>
      <c r="P129" s="41">
        <f t="shared" si="114"/>
        <v>0</v>
      </c>
      <c r="Q129" s="41">
        <f t="shared" si="114"/>
        <v>0</v>
      </c>
      <c r="R129" s="41">
        <f t="shared" si="114"/>
        <v>0</v>
      </c>
      <c r="S129" s="41">
        <f t="shared" si="114"/>
        <v>0</v>
      </c>
      <c r="T129" s="41">
        <f t="shared" si="114"/>
        <v>0</v>
      </c>
      <c r="U129" s="41">
        <f t="shared" si="114"/>
        <v>0</v>
      </c>
      <c r="V129" s="41">
        <f t="shared" si="114"/>
        <v>0</v>
      </c>
      <c r="W129" s="41">
        <f t="shared" si="94"/>
        <v>0</v>
      </c>
    </row>
    <row r="130" spans="12:23">
      <c r="L130" s="29" t="s">
        <v>0</v>
      </c>
      <c r="M130" s="42">
        <f>SUM(M108:M129)</f>
        <v>1549466.9314623491</v>
      </c>
      <c r="N130" s="42">
        <f t="shared" ref="N130:W130" si="115">SUM(N108:N129)</f>
        <v>4825532.1779009989</v>
      </c>
      <c r="O130" s="42">
        <f t="shared" si="115"/>
        <v>6460406.4408422783</v>
      </c>
      <c r="P130" s="42">
        <f t="shared" si="115"/>
        <v>8918357.1611975748</v>
      </c>
      <c r="Q130" s="42">
        <f t="shared" si="115"/>
        <v>10557383.963143248</v>
      </c>
      <c r="R130" s="42">
        <f t="shared" si="115"/>
        <v>10557383.963143248</v>
      </c>
      <c r="S130" s="42">
        <f t="shared" si="115"/>
        <v>8291300.0348563651</v>
      </c>
      <c r="T130" s="42">
        <f t="shared" si="115"/>
        <v>4996929.6347500663</v>
      </c>
      <c r="U130" s="42">
        <f t="shared" si="115"/>
        <v>4996929.6347500663</v>
      </c>
      <c r="V130" s="42">
        <f t="shared" si="115"/>
        <v>4996929.6347500663</v>
      </c>
      <c r="W130" s="42">
        <f t="shared" si="115"/>
        <v>66150619.576796263</v>
      </c>
    </row>
  </sheetData>
  <phoneticPr fontId="11" type="noConversion"/>
  <conditionalFormatting sqref="M5:V2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1:W5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C2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2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2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6:W7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6:W7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8:W7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1:W5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2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1:S5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1:R5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1:M5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1:N5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1:O5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1:P5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1:Q5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1:T5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1:U5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1:V5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W2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V2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2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2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:H28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:I2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2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J2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J28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2:W10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2:W10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4:W10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8:W1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8:W1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0:W1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26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Agreed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2014-10-07T16:20:05Z</cp:lastPrinted>
  <dcterms:created xsi:type="dcterms:W3CDTF">2011-12-06T13:09:16Z</dcterms:created>
  <dcterms:modified xsi:type="dcterms:W3CDTF">2014-10-07T16:20:14Z</dcterms:modified>
</cp:coreProperties>
</file>