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robindey/Library/Mobile Documents/com~apple~CloudDocs/Documents/04WORK/03GIVEWELL_WORK/Work Files/CNW 2017on/File Uploads/"/>
    </mc:Choice>
  </mc:AlternateContent>
  <xr:revisionPtr revIDLastSave="0" documentId="13_ncr:1_{864B5DDE-E37F-A046-B730-3B02B1B1789D}" xr6:coauthVersionLast="47" xr6:coauthVersionMax="47" xr10:uidLastSave="{00000000-0000-0000-0000-000000000000}"/>
  <bookViews>
    <workbookView xWindow="0" yWindow="500" windowWidth="35840" windowHeight="19720" xr2:uid="{00000000-000D-0000-FFFF-FFFF00000000}"/>
  </bookViews>
  <sheets>
    <sheet name="FY22 Additional Bridges" sheetId="1" r:id="rId1"/>
    <sheet name="FY23 Submitted Bridges" sheetId="2" r:id="rId2"/>
    <sheet name="Summary" sheetId="3" r:id="rId3"/>
    <sheet name="Budget Breakdown" sheetId="4" r:id="rId4"/>
  </sheets>
  <definedNames>
    <definedName name="_xlnm._FilterDatabase" localSheetId="1" hidden="1">'FY23 Submitted Bridges'!$B$1:$O$223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jRPsdPbsLSodf/1hhjOt87q/URCA=="/>
    </ext>
  </extLst>
</workbook>
</file>

<file path=xl/calcChain.xml><?xml version="1.0" encoding="utf-8"?>
<calcChain xmlns="http://schemas.openxmlformats.org/spreadsheetml/2006/main">
  <c r="C14" i="4" l="1"/>
  <c r="C4" i="4"/>
  <c r="C2" i="4"/>
  <c r="C3" i="4"/>
  <c r="C5" i="4"/>
  <c r="C6" i="4"/>
  <c r="C7" i="4"/>
  <c r="C8" i="4"/>
  <c r="C9" i="4"/>
  <c r="C10" i="4"/>
  <c r="C11" i="4"/>
  <c r="C12" i="4"/>
  <c r="O244" i="2" l="1"/>
  <c r="M244" i="2"/>
  <c r="O243" i="2"/>
  <c r="M243" i="2"/>
  <c r="O242" i="2"/>
  <c r="M242" i="2"/>
  <c r="O241" i="2"/>
  <c r="M241" i="2"/>
  <c r="O240" i="2"/>
  <c r="M240" i="2"/>
  <c r="O239" i="2"/>
  <c r="M239" i="2"/>
  <c r="O238" i="2"/>
  <c r="M238" i="2"/>
  <c r="O237" i="2"/>
  <c r="M237" i="2"/>
  <c r="O236" i="2"/>
  <c r="M236" i="2"/>
  <c r="O235" i="2"/>
  <c r="M235" i="2"/>
  <c r="O234" i="2"/>
  <c r="M234" i="2"/>
  <c r="O233" i="2"/>
  <c r="M233" i="2"/>
  <c r="O232" i="2"/>
  <c r="M232" i="2"/>
  <c r="O231" i="2"/>
  <c r="M231" i="2"/>
  <c r="O230" i="2"/>
  <c r="M230" i="2"/>
  <c r="O229" i="2"/>
  <c r="M229" i="2"/>
  <c r="O228" i="2"/>
  <c r="M228" i="2"/>
  <c r="O227" i="2"/>
  <c r="M227" i="2"/>
  <c r="O226" i="2"/>
  <c r="M226" i="2"/>
  <c r="O225" i="2"/>
  <c r="M225" i="2"/>
  <c r="O224" i="2"/>
  <c r="M224" i="2"/>
  <c r="K79" i="2"/>
  <c r="K80" i="2" s="1"/>
  <c r="L78" i="2"/>
  <c r="L79" i="2" s="1"/>
  <c r="L80" i="2" s="1"/>
  <c r="B5" i="3" s="1"/>
  <c r="K78" i="2"/>
  <c r="O76" i="2"/>
  <c r="M76" i="2"/>
  <c r="O75" i="2"/>
  <c r="M75" i="2"/>
  <c r="O74" i="2"/>
  <c r="M74" i="2"/>
  <c r="O73" i="2"/>
  <c r="M73" i="2"/>
  <c r="O72" i="2"/>
  <c r="M72" i="2"/>
  <c r="O71" i="2"/>
  <c r="M71" i="2"/>
  <c r="O70" i="2"/>
  <c r="M70" i="2"/>
  <c r="O69" i="2"/>
  <c r="M69" i="2"/>
  <c r="O68" i="2"/>
  <c r="M68" i="2"/>
  <c r="O67" i="2"/>
  <c r="M67" i="2"/>
  <c r="O66" i="2"/>
  <c r="M66" i="2"/>
  <c r="O65" i="2"/>
  <c r="M65" i="2"/>
  <c r="O64" i="2"/>
  <c r="M64" i="2"/>
  <c r="O63" i="2"/>
  <c r="M63" i="2"/>
  <c r="O62" i="2"/>
  <c r="M62" i="2"/>
  <c r="O61" i="2"/>
  <c r="M61" i="2"/>
  <c r="O60" i="2"/>
  <c r="M60" i="2"/>
  <c r="O59" i="2"/>
  <c r="M59" i="2"/>
  <c r="O58" i="2"/>
  <c r="M58" i="2"/>
  <c r="O57" i="2"/>
  <c r="M57" i="2"/>
  <c r="O56" i="2"/>
  <c r="M56" i="2"/>
  <c r="O55" i="2"/>
  <c r="M55" i="2"/>
  <c r="O54" i="2"/>
  <c r="M54" i="2"/>
  <c r="O53" i="2"/>
  <c r="M53" i="2"/>
  <c r="O52" i="2"/>
  <c r="M52" i="2"/>
  <c r="O51" i="2"/>
  <c r="M51" i="2"/>
  <c r="O50" i="2"/>
  <c r="M50" i="2"/>
  <c r="O49" i="2"/>
  <c r="M49" i="2"/>
  <c r="O48" i="2"/>
  <c r="M48" i="2"/>
  <c r="O47" i="2"/>
  <c r="M47" i="2"/>
  <c r="O46" i="2"/>
  <c r="M46" i="2"/>
  <c r="O45" i="2"/>
  <c r="M45" i="2"/>
  <c r="O44" i="2"/>
  <c r="M44" i="2"/>
  <c r="O43" i="2"/>
  <c r="M43" i="2"/>
  <c r="O42" i="2"/>
  <c r="M42" i="2"/>
  <c r="O41" i="2"/>
  <c r="M41" i="2"/>
  <c r="O40" i="2"/>
  <c r="M40" i="2"/>
  <c r="O39" i="2"/>
  <c r="M39" i="2"/>
  <c r="O38" i="2"/>
  <c r="M38" i="2"/>
  <c r="O37" i="2"/>
  <c r="M37" i="2"/>
  <c r="O36" i="2"/>
  <c r="M36" i="2"/>
  <c r="O35" i="2"/>
  <c r="M35" i="2"/>
  <c r="O34" i="2"/>
  <c r="M34" i="2"/>
  <c r="O33" i="2"/>
  <c r="M33" i="2"/>
  <c r="O32" i="2"/>
  <c r="M32" i="2"/>
  <c r="O31" i="2"/>
  <c r="M31" i="2"/>
  <c r="O30" i="2"/>
  <c r="N30" i="2"/>
  <c r="N78" i="2" s="1"/>
  <c r="N79" i="2" s="1"/>
  <c r="N80" i="2" s="1"/>
  <c r="B6" i="3" s="1"/>
  <c r="M30" i="2"/>
  <c r="O29" i="2"/>
  <c r="M29" i="2"/>
  <c r="O28" i="2"/>
  <c r="M28" i="2"/>
  <c r="O27" i="2"/>
  <c r="M27" i="2"/>
  <c r="O26" i="2"/>
  <c r="M26" i="2"/>
  <c r="O25" i="2"/>
  <c r="M25" i="2"/>
  <c r="O24" i="2"/>
  <c r="M24" i="2"/>
  <c r="O23" i="2"/>
  <c r="M23" i="2"/>
  <c r="O22" i="2"/>
  <c r="M22" i="2"/>
  <c r="O21" i="2"/>
  <c r="M21" i="2"/>
  <c r="O20" i="2"/>
  <c r="M20" i="2"/>
  <c r="O19" i="2"/>
  <c r="M19" i="2"/>
  <c r="O18" i="2"/>
  <c r="M18" i="2"/>
  <c r="O17" i="2"/>
  <c r="M17" i="2"/>
  <c r="O16" i="2"/>
  <c r="M16" i="2"/>
  <c r="O15" i="2"/>
  <c r="M15" i="2"/>
  <c r="O14" i="2"/>
  <c r="M14" i="2"/>
  <c r="O13" i="2"/>
  <c r="M13" i="2"/>
  <c r="O12" i="2"/>
  <c r="M12" i="2"/>
  <c r="O11" i="2"/>
  <c r="M11" i="2"/>
  <c r="O10" i="2"/>
  <c r="M10" i="2"/>
  <c r="O9" i="2"/>
  <c r="M9" i="2"/>
  <c r="O8" i="2"/>
  <c r="M8" i="2"/>
  <c r="O7" i="2"/>
  <c r="M7" i="2"/>
  <c r="O6" i="2"/>
  <c r="M6" i="2"/>
  <c r="O5" i="2"/>
  <c r="M5" i="2"/>
  <c r="O4" i="2"/>
  <c r="M4" i="2"/>
  <c r="O3" i="2"/>
  <c r="M3" i="2"/>
  <c r="O2" i="2"/>
  <c r="M2" i="2"/>
  <c r="H22" i="1"/>
  <c r="H23" i="1" s="1"/>
  <c r="B3" i="3" s="1"/>
  <c r="B9" i="3" s="1"/>
  <c r="F22" i="1"/>
  <c r="F23" i="1" s="1"/>
  <c r="B2" i="3" s="1"/>
  <c r="B8" i="3" s="1"/>
  <c r="D8" i="3" s="1"/>
  <c r="E20" i="1"/>
  <c r="I20" i="1" s="1"/>
  <c r="E19" i="1"/>
  <c r="G19" i="1" s="1"/>
  <c r="I18" i="1"/>
  <c r="G18" i="1"/>
  <c r="E18" i="1"/>
  <c r="I16" i="1"/>
  <c r="G16" i="1"/>
  <c r="E16" i="1"/>
  <c r="I15" i="1"/>
  <c r="G15" i="1"/>
  <c r="E15" i="1"/>
  <c r="I14" i="1"/>
  <c r="E14" i="1"/>
  <c r="G14" i="1" s="1"/>
  <c r="E13" i="1"/>
  <c r="E12" i="1"/>
  <c r="I12" i="1" s="1"/>
  <c r="I11" i="1"/>
  <c r="G11" i="1"/>
  <c r="E11" i="1"/>
  <c r="I10" i="1"/>
  <c r="G10" i="1"/>
  <c r="E10" i="1"/>
  <c r="I9" i="1"/>
  <c r="G9" i="1"/>
  <c r="E9" i="1"/>
  <c r="I8" i="1"/>
  <c r="E8" i="1"/>
  <c r="G8" i="1" s="1"/>
  <c r="E7" i="1"/>
  <c r="I7" i="1" s="1"/>
  <c r="E6" i="1"/>
  <c r="G6" i="1" s="1"/>
  <c r="E5" i="1"/>
  <c r="I5" i="1" s="1"/>
  <c r="E4" i="1"/>
  <c r="B11" i="3" s="1"/>
  <c r="B12" i="3" s="1"/>
  <c r="G4" i="1" l="1"/>
  <c r="G12" i="1"/>
  <c r="I4" i="1"/>
  <c r="G7" i="1"/>
  <c r="I19" i="1"/>
  <c r="E22" i="1"/>
  <c r="E23" i="1" s="1"/>
  <c r="G20" i="1"/>
  <c r="I6" i="1"/>
  <c r="G5" i="1"/>
  <c r="B14" i="3" l="1"/>
  <c r="B13" i="3"/>
</calcChain>
</file>

<file path=xl/sharedStrings.xml><?xml version="1.0" encoding="utf-8"?>
<sst xmlns="http://schemas.openxmlformats.org/spreadsheetml/2006/main" count="532" uniqueCount="278">
  <si>
    <t>FY22 Additional Bridges</t>
  </si>
  <si>
    <t>No</t>
  </si>
  <si>
    <t>Task Name</t>
  </si>
  <si>
    <t>Span (m)</t>
  </si>
  <si>
    <t>Bridge Type</t>
  </si>
  <si>
    <t>Total Budget</t>
  </si>
  <si>
    <t xml:space="preserve">B2P Contribution  </t>
  </si>
  <si>
    <t>B2P %</t>
  </si>
  <si>
    <t xml:space="preserve">District Contribution  </t>
  </si>
  <si>
    <t>District %</t>
  </si>
  <si>
    <t xml:space="preserve">   NYAMAGABE DISTRICT</t>
  </si>
  <si>
    <t xml:space="preserve">      KANSEREGE </t>
  </si>
  <si>
    <t>Suspended</t>
  </si>
  <si>
    <t xml:space="preserve">      RURONGORA </t>
  </si>
  <si>
    <t xml:space="preserve">      SOVU </t>
  </si>
  <si>
    <t xml:space="preserve">      RWASA </t>
  </si>
  <si>
    <t xml:space="preserve">      RWANGAMBIBI </t>
  </si>
  <si>
    <t xml:space="preserve">Suspended </t>
  </si>
  <si>
    <t xml:space="preserve">      MUGOTE</t>
  </si>
  <si>
    <t xml:space="preserve">      MUJERENGE </t>
  </si>
  <si>
    <t xml:space="preserve">      MUNANIRA</t>
  </si>
  <si>
    <t xml:space="preserve">      KIBIRARO</t>
  </si>
  <si>
    <t xml:space="preserve">   NGORORERO</t>
  </si>
  <si>
    <t xml:space="preserve">      NYABIYONGA </t>
  </si>
  <si>
    <t xml:space="preserve">      MURAMBI</t>
  </si>
  <si>
    <t xml:space="preserve">      MUCYABAHINJA</t>
  </si>
  <si>
    <t xml:space="preserve">   KARONGI DISTRICT</t>
  </si>
  <si>
    <t xml:space="preserve">      MUNINI I</t>
  </si>
  <si>
    <t>Suspension</t>
  </si>
  <si>
    <t xml:space="preserve">      KAGARAMA</t>
  </si>
  <si>
    <t xml:space="preserve">      MATYAZO</t>
  </si>
  <si>
    <t>Total (RWF)</t>
  </si>
  <si>
    <t>Total (USD)</t>
  </si>
  <si>
    <t>No.</t>
  </si>
  <si>
    <t>Bridge Name</t>
  </si>
  <si>
    <t>Province</t>
  </si>
  <si>
    <t>District</t>
  </si>
  <si>
    <t>Sector</t>
  </si>
  <si>
    <t>(GPS) (Longitude)</t>
  </si>
  <si>
    <t>(GPS) (Latitude)</t>
  </si>
  <si>
    <t>River Name</t>
  </si>
  <si>
    <t>Cyabami (Kwa Anamariya)</t>
  </si>
  <si>
    <t>Northern Province</t>
  </si>
  <si>
    <t>Burera</t>
  </si>
  <si>
    <t>Rubona</t>
  </si>
  <si>
    <t>Ruhurura</t>
  </si>
  <si>
    <t>Nyabizi ya 1</t>
  </si>
  <si>
    <t>Kinyababa</t>
  </si>
  <si>
    <t>Kabwa</t>
  </si>
  <si>
    <t>Kiziba</t>
  </si>
  <si>
    <t>Rugengabari</t>
  </si>
  <si>
    <t>Nyamusanze</t>
  </si>
  <si>
    <t>Nyarusange</t>
  </si>
  <si>
    <t>Gakenke</t>
  </si>
  <si>
    <t>Mataba</t>
  </si>
  <si>
    <t>Base</t>
  </si>
  <si>
    <t>Kirwa</t>
  </si>
  <si>
    <t>Busengo</t>
  </si>
  <si>
    <t>Gaseke</t>
  </si>
  <si>
    <t>Musange kukibuga</t>
  </si>
  <si>
    <t>Nemba</t>
  </si>
  <si>
    <t>Mucaca</t>
  </si>
  <si>
    <t>Birambo</t>
  </si>
  <si>
    <t>Gicumbi</t>
  </si>
  <si>
    <t>Rukomo</t>
  </si>
  <si>
    <t>Uwarufu</t>
  </si>
  <si>
    <t>Sare</t>
  </si>
  <si>
    <t>Southern Province</t>
  </si>
  <si>
    <t>Gisagara</t>
  </si>
  <si>
    <t>Nyanza - Ngoma</t>
  </si>
  <si>
    <t>Migina</t>
  </si>
  <si>
    <t>Gatarinzira</t>
  </si>
  <si>
    <t>Kanyiramana 2</t>
  </si>
  <si>
    <t>Huye</t>
  </si>
  <si>
    <t>Kigoma</t>
  </si>
  <si>
    <t>Mwogo</t>
  </si>
  <si>
    <t>Remera</t>
  </si>
  <si>
    <t>Mukura</t>
  </si>
  <si>
    <t>Nyaruhombo</t>
  </si>
  <si>
    <t>Rwaniro - Nyagisozi</t>
  </si>
  <si>
    <t>Buroho</t>
  </si>
  <si>
    <t>Rugerero-Ntaruka</t>
  </si>
  <si>
    <t>Rwanamiro - Rwabicuma</t>
  </si>
  <si>
    <t>Ntaruka</t>
  </si>
  <si>
    <t>Bunyonga 1</t>
  </si>
  <si>
    <t>Kamonyi</t>
  </si>
  <si>
    <t>Karama</t>
  </si>
  <si>
    <t>Rusogwe</t>
  </si>
  <si>
    <t>Muza</t>
  </si>
  <si>
    <t>Kayenzi</t>
  </si>
  <si>
    <t>Nyabubindi</t>
  </si>
  <si>
    <t>Rugarama1</t>
  </si>
  <si>
    <t>Nyarubaka</t>
  </si>
  <si>
    <t>Akaruruma</t>
  </si>
  <si>
    <t>Mpombori</t>
  </si>
  <si>
    <t>Kaduha</t>
  </si>
  <si>
    <t>Western Province</t>
  </si>
  <si>
    <t>Karongi</t>
  </si>
  <si>
    <t>Ruganda-Mutuntu</t>
  </si>
  <si>
    <t>Kiraga</t>
  </si>
  <si>
    <t>Cyunyu</t>
  </si>
  <si>
    <t>Mutuntu sector</t>
  </si>
  <si>
    <t>Mbirurume</t>
  </si>
  <si>
    <t>Kanyarusanga 1</t>
  </si>
  <si>
    <t>Rwankuba</t>
  </si>
  <si>
    <t>Gisuma</t>
  </si>
  <si>
    <t>Karambi</t>
  </si>
  <si>
    <t>Gitesi</t>
  </si>
  <si>
    <t>Gisuma river</t>
  </si>
  <si>
    <t>Kagusa</t>
  </si>
  <si>
    <t>Kaganda</t>
  </si>
  <si>
    <t>Wiraro</t>
  </si>
  <si>
    <t>Mutuntu-Ruganda</t>
  </si>
  <si>
    <t>Gatare</t>
  </si>
  <si>
    <t>Mutuntu sector (Karongi district ) - Mushubi sector ( Nyamagabe district )</t>
  </si>
  <si>
    <t>Mbirurume river</t>
  </si>
  <si>
    <t>Ruhunde</t>
  </si>
  <si>
    <t>Muhanga</t>
  </si>
  <si>
    <t>Nyabinoni</t>
  </si>
  <si>
    <t>Shyagari</t>
  </si>
  <si>
    <t>Mushishiro</t>
  </si>
  <si>
    <t>Gikeri</t>
  </si>
  <si>
    <t>Kamiranzogera</t>
  </si>
  <si>
    <t>Kabacuzi</t>
  </si>
  <si>
    <t>Rwunga</t>
  </si>
  <si>
    <t>Musanze</t>
  </si>
  <si>
    <t>Musanze~shingiro~kimonyi</t>
  </si>
  <si>
    <t>Susa</t>
  </si>
  <si>
    <t>Kansoro</t>
  </si>
  <si>
    <t>Nyange</t>
  </si>
  <si>
    <t>Rwebeya</t>
  </si>
  <si>
    <t>Rubira</t>
  </si>
  <si>
    <t>Shingiro~Kinigi</t>
  </si>
  <si>
    <t>Nyiragahama</t>
  </si>
  <si>
    <t>Karuhanga</t>
  </si>
  <si>
    <t>Ngororero</t>
  </si>
  <si>
    <t>Ndaro sector</t>
  </si>
  <si>
    <t>Cyajongo</t>
  </si>
  <si>
    <t>Mukamira</t>
  </si>
  <si>
    <t>Nyabihu</t>
  </si>
  <si>
    <t>Kugasumo</t>
  </si>
  <si>
    <t>Jenda-Karago</t>
  </si>
  <si>
    <t>Nyamukongoro</t>
  </si>
  <si>
    <t>Kigusa</t>
  </si>
  <si>
    <t>Mulinga-Jomba</t>
  </si>
  <si>
    <t>Giciye</t>
  </si>
  <si>
    <t>Bishenge (Masuma)</t>
  </si>
  <si>
    <t>Hybrid</t>
  </si>
  <si>
    <t>Nyamagabe</t>
  </si>
  <si>
    <t>Nkomane</t>
  </si>
  <si>
    <t>Nyagisumo</t>
  </si>
  <si>
    <t>Mushubi</t>
  </si>
  <si>
    <t>Kabavu(ruhanga)</t>
  </si>
  <si>
    <t>Gitantu</t>
  </si>
  <si>
    <t>Kamegeri</t>
  </si>
  <si>
    <t>Kavure</t>
  </si>
  <si>
    <t>Musange</t>
  </si>
  <si>
    <t>Cyeru</t>
  </si>
  <si>
    <t>Munyazi</t>
  </si>
  <si>
    <t>Murehe</t>
  </si>
  <si>
    <t>Muhura</t>
  </si>
  <si>
    <t>Gisiza</t>
  </si>
  <si>
    <t>Nyamasheke</t>
  </si>
  <si>
    <t>Kanjongo</t>
  </si>
  <si>
    <t>Karundura</t>
  </si>
  <si>
    <t>Nonwe</t>
  </si>
  <si>
    <t>Mahembe</t>
  </si>
  <si>
    <t>Nyarubandwa</t>
  </si>
  <si>
    <t>Karambo</t>
  </si>
  <si>
    <t>Mahembe~ Gihombo</t>
  </si>
  <si>
    <t>Kiboga</t>
  </si>
  <si>
    <t>Kavumu</t>
  </si>
  <si>
    <t>Rangiro_Kanjongo</t>
  </si>
  <si>
    <t>Cyarera</t>
  </si>
  <si>
    <t>Nyanza</t>
  </si>
  <si>
    <t>Cyabakamyi-Musange</t>
  </si>
  <si>
    <t>Kamabuye</t>
  </si>
  <si>
    <t>Cyabakamyi - Mukingo</t>
  </si>
  <si>
    <t>Rukukumbo</t>
  </si>
  <si>
    <t>Kamushi</t>
  </si>
  <si>
    <t>Rwabicuma - Cyabakamyi</t>
  </si>
  <si>
    <t>Makera</t>
  </si>
  <si>
    <t>Gasharu</t>
  </si>
  <si>
    <t>Gihemvu</t>
  </si>
  <si>
    <t>Nyaruguru</t>
  </si>
  <si>
    <t>Nyabimata_Muganza</t>
  </si>
  <si>
    <t>Giswi</t>
  </si>
  <si>
    <t>Bukoro</t>
  </si>
  <si>
    <t>Ruramba_Kivu</t>
  </si>
  <si>
    <t>Akanyaru</t>
  </si>
  <si>
    <t>Rwaninka</t>
  </si>
  <si>
    <t>Munini-Ruheru</t>
  </si>
  <si>
    <t>Kintare</t>
  </si>
  <si>
    <t>Gahurizo-Cyanyirankora</t>
  </si>
  <si>
    <t>Umusizi</t>
  </si>
  <si>
    <t>Ruyenzi</t>
  </si>
  <si>
    <t>Ruheru-Nyabimata</t>
  </si>
  <si>
    <t>Nshili</t>
  </si>
  <si>
    <t>Munanira</t>
  </si>
  <si>
    <t>Munini</t>
  </si>
  <si>
    <t>Mushepari</t>
  </si>
  <si>
    <t>Rubavu</t>
  </si>
  <si>
    <t>Rugerero</t>
  </si>
  <si>
    <t>Sebeya</t>
  </si>
  <si>
    <t>Gashasho</t>
  </si>
  <si>
    <t>Kanama</t>
  </si>
  <si>
    <t>Ndongoshori</t>
  </si>
  <si>
    <t>Mucyuzi</t>
  </si>
  <si>
    <t>Nyundo</t>
  </si>
  <si>
    <t>Gihororo</t>
  </si>
  <si>
    <t>Ruhango</t>
  </si>
  <si>
    <t>kinihira</t>
  </si>
  <si>
    <t>Cyahafi</t>
  </si>
  <si>
    <t>Kinihira-Mwendo</t>
  </si>
  <si>
    <t>Gitovu</t>
  </si>
  <si>
    <t>Rulindo</t>
  </si>
  <si>
    <t>Base-Cyungo</t>
  </si>
  <si>
    <t>Gitereri</t>
  </si>
  <si>
    <t>Kabuga</t>
  </si>
  <si>
    <t>Murambi-Ngoma</t>
  </si>
  <si>
    <t>Murongozi</t>
  </si>
  <si>
    <t>Muduha</t>
  </si>
  <si>
    <t>Burega-Buyoga</t>
  </si>
  <si>
    <t>Muyanza River</t>
  </si>
  <si>
    <t>Rwengezi</t>
  </si>
  <si>
    <t>Rusizi</t>
  </si>
  <si>
    <t>Butare</t>
  </si>
  <si>
    <t>Rwengenzi</t>
  </si>
  <si>
    <t>Kabingo1</t>
  </si>
  <si>
    <t>Kabingo</t>
  </si>
  <si>
    <t>Kiyovu-buhanda</t>
  </si>
  <si>
    <t>Bugarama</t>
  </si>
  <si>
    <t>Rubyiro</t>
  </si>
  <si>
    <t>Gombaniro-mubombo</t>
  </si>
  <si>
    <t>Kabamba</t>
  </si>
  <si>
    <t>Bukungu</t>
  </si>
  <si>
    <t>Rutsiro</t>
  </si>
  <si>
    <t>Kigeyo</t>
  </si>
  <si>
    <t>Gashashi</t>
  </si>
  <si>
    <t>Bahimba</t>
  </si>
  <si>
    <t>Kivumu</t>
  </si>
  <si>
    <t>Nyamwenda</t>
  </si>
  <si>
    <t>Rusayo</t>
  </si>
  <si>
    <t>Rusebeya-manihira-mushubati</t>
  </si>
  <si>
    <t>Muregeya</t>
  </si>
  <si>
    <t>Rutanzogera</t>
  </si>
  <si>
    <t>Rusebeya</t>
  </si>
  <si>
    <t>Rukenesha-nyundo</t>
  </si>
  <si>
    <t>Koko</t>
  </si>
  <si>
    <t>Mushubati</t>
  </si>
  <si>
    <t>Average (RWF)</t>
  </si>
  <si>
    <t>Average (USD)</t>
  </si>
  <si>
    <t>Estimated 57 bridges</t>
  </si>
  <si>
    <t>FY22 Additional Bridges - 15 bridges</t>
  </si>
  <si>
    <t>Budget</t>
  </si>
  <si>
    <t xml:space="preserve">    Estimated B2P Contribution</t>
  </si>
  <si>
    <t xml:space="preserve">    Estimated District Contribution</t>
  </si>
  <si>
    <t>FY23 - 57 bridges</t>
  </si>
  <si>
    <t>Total - 72 bridges</t>
  </si>
  <si>
    <t>Average Bridge Cost (RWF)</t>
  </si>
  <si>
    <t>Average Bridge Cost (USD)</t>
  </si>
  <si>
    <t>Average B2P Contribution</t>
  </si>
  <si>
    <t>Average District Contribution</t>
  </si>
  <si>
    <t>Storage</t>
  </si>
  <si>
    <t>Material Transportation</t>
  </si>
  <si>
    <t>Safety Equipment</t>
  </si>
  <si>
    <t>Category</t>
  </si>
  <si>
    <t>Total Cost</t>
  </si>
  <si>
    <t>B2P Rwanda Personnel</t>
  </si>
  <si>
    <t>Local Personnel (Short-Term)</t>
  </si>
  <si>
    <t>Estimated % of Cost</t>
  </si>
  <si>
    <t>Bridge Materials</t>
  </si>
  <si>
    <t xml:space="preserve">   Steel Decking System</t>
  </si>
  <si>
    <t xml:space="preserve">   Superstructure</t>
  </si>
  <si>
    <t xml:space="preserve">   Crossbeam System</t>
  </si>
  <si>
    <t xml:space="preserve">   Tower System</t>
  </si>
  <si>
    <t xml:space="preserve">   Fencing and Curb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</si>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</sst>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* #,##0_);_(* \(#,##0\);_(* &quot;-&quot;??_);_(@_)"/>
    <numFmt numFmtId="165" formatCode="_-* #,##0_-;\-* #,##0_-;_-* &quot;-&quot;_-;_-@"/>
    <numFmt numFmtId="166" formatCode="_(&quot;$&quot;* #,##0_);_(&quot;$&quot;* \(#,##0\);_(&quot;$&quot;* &quot;-&quot;??_);_(@_)"/>
    <numFmt numFmtId="167" formatCode="0.0%"/>
  </numFmts>
  <fonts count="15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4"/>
      <color theme="1"/>
      <name val="Calibri"/>
    </font>
    <font>
      <b/>
      <sz val="9"/>
      <color theme="1"/>
      <name val="Calibri"/>
    </font>
    <font>
      <b/>
      <sz val="9"/>
      <color rgb="FF000000"/>
      <name val="Calibri"/>
    </font>
    <font>
      <sz val="9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color theme="1"/>
      <name val="Akkurat pro"/>
    </font>
    <font>
      <b/>
      <sz val="11"/>
      <color theme="1"/>
      <name val="Akkurat pro"/>
    </font>
    <font>
      <b/>
      <sz val="11"/>
      <color rgb="FF000000"/>
      <name val="Akkurat pro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0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9" fontId="2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9" fontId="7" fillId="0" borderId="1" xfId="0" applyNumberFormat="1" applyFont="1" applyBorder="1"/>
    <xf numFmtId="164" fontId="7" fillId="0" borderId="1" xfId="0" applyNumberFormat="1" applyFont="1" applyBorder="1"/>
    <xf numFmtId="9" fontId="2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/>
    <xf numFmtId="164" fontId="8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44" fontId="7" fillId="0" borderId="1" xfId="0" applyNumberFormat="1" applyFont="1" applyBorder="1"/>
    <xf numFmtId="166" fontId="2" fillId="0" borderId="0" xfId="0" applyNumberFormat="1" applyFont="1"/>
    <xf numFmtId="44" fontId="7" fillId="0" borderId="0" xfId="0" applyNumberFormat="1" applyFont="1"/>
    <xf numFmtId="9" fontId="7" fillId="0" borderId="0" xfId="0" applyNumberFormat="1" applyFont="1"/>
    <xf numFmtId="44" fontId="2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9" fillId="0" borderId="0" xfId="0" applyNumberFormat="1" applyFont="1"/>
    <xf numFmtId="0" fontId="9" fillId="0" borderId="0" xfId="0" applyFont="1" applyAlignment="1">
      <alignment horizontal="right"/>
    </xf>
    <xf numFmtId="3" fontId="9" fillId="0" borderId="0" xfId="0" applyNumberFormat="1" applyFont="1"/>
    <xf numFmtId="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0" fontId="9" fillId="0" borderId="0" xfId="0" applyFont="1" applyAlignment="1">
      <alignment horizontal="right" wrapText="1"/>
    </xf>
    <xf numFmtId="164" fontId="9" fillId="0" borderId="0" xfId="0" applyNumberFormat="1" applyFont="1"/>
    <xf numFmtId="1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9" fontId="10" fillId="0" borderId="0" xfId="0" applyNumberFormat="1" applyFont="1" applyAlignment="1">
      <alignment horizontal="center"/>
    </xf>
    <xf numFmtId="166" fontId="10" fillId="0" borderId="0" xfId="0" applyNumberFormat="1" applyFont="1"/>
    <xf numFmtId="9" fontId="7" fillId="0" borderId="0" xfId="0" applyNumberFormat="1" applyFont="1" applyAlignment="1">
      <alignment horizontal="left" wrapText="1"/>
    </xf>
    <xf numFmtId="44" fontId="10" fillId="0" borderId="0" xfId="0" applyNumberFormat="1" applyFont="1"/>
    <xf numFmtId="166" fontId="9" fillId="0" borderId="0" xfId="0" applyNumberFormat="1" applyFont="1"/>
    <xf numFmtId="44" fontId="9" fillId="0" borderId="0" xfId="0" applyNumberFormat="1" applyFont="1"/>
    <xf numFmtId="0" fontId="7" fillId="0" borderId="0" xfId="0" applyFont="1"/>
    <xf numFmtId="16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/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166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9" fontId="0" fillId="0" borderId="0" xfId="0" applyNumberFormat="1" applyFont="1" applyAlignment="1"/>
    <xf numFmtId="9" fontId="1" fillId="0" borderId="0" xfId="0" applyNumberFormat="1" applyFont="1" applyAlignment="1"/>
    <xf numFmtId="9" fontId="0" fillId="0" borderId="0" xfId="2" applyFont="1" applyAlignment="1"/>
    <xf numFmtId="9" fontId="13" fillId="0" borderId="0" xfId="2" applyFont="1" applyAlignment="1">
      <alignment horizontal="center"/>
    </xf>
    <xf numFmtId="44" fontId="0" fillId="0" borderId="0" xfId="1" applyFont="1" applyAlignment="1"/>
    <xf numFmtId="44" fontId="13" fillId="0" borderId="0" xfId="1" applyFont="1" applyAlignment="1">
      <alignment horizontal="center"/>
    </xf>
    <xf numFmtId="9" fontId="0" fillId="0" borderId="0" xfId="2" applyFont="1" applyAlignment="1">
      <alignment horizontal="center"/>
    </xf>
    <xf numFmtId="0" fontId="13" fillId="0" borderId="0" xfId="0" applyFont="1" applyAlignment="1"/>
    <xf numFmtId="166" fontId="13" fillId="0" borderId="0" xfId="1" applyNumberFormat="1" applyFont="1" applyAlignment="1"/>
    <xf numFmtId="166" fontId="0" fillId="0" borderId="0" xfId="0" applyNumberFormat="1" applyFont="1" applyAlignment="1"/>
    <xf numFmtId="166" fontId="13" fillId="0" borderId="0" xfId="0" applyNumberFormat="1" applyFont="1" applyAlignment="1"/>
    <xf numFmtId="0" fontId="14" fillId="0" borderId="0" xfId="0" applyFont="1" applyAlignment="1"/>
    <xf numFmtId="166" fontId="14" fillId="0" borderId="0" xfId="1" applyNumberFormat="1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D18" sqref="D18"/>
    </sheetView>
  </sheetViews>
  <sheetFormatPr baseColWidth="10" defaultColWidth="14.5" defaultRowHeight="15" customHeight="1"/>
  <cols>
    <col min="1" max="1" width="3.5" customWidth="1"/>
    <col min="2" max="2" width="27.5" customWidth="1"/>
    <col min="3" max="4" width="17" customWidth="1"/>
    <col min="5" max="5" width="19.1640625" customWidth="1"/>
    <col min="6" max="6" width="18.5" customWidth="1"/>
    <col min="7" max="9" width="17" customWidth="1"/>
    <col min="10" max="26" width="13.83203125" customWidth="1"/>
  </cols>
  <sheetData>
    <row r="1" spans="1:26" ht="22.5" customHeight="1">
      <c r="A1" s="1"/>
      <c r="B1" s="2" t="s">
        <v>0</v>
      </c>
      <c r="C1" s="1"/>
      <c r="D1" s="1"/>
      <c r="E1" s="1"/>
      <c r="F1" s="1"/>
      <c r="G1" s="3"/>
      <c r="H1" s="1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6" t="s">
        <v>9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4.25" customHeight="1">
      <c r="A3" s="8"/>
      <c r="B3" s="9" t="s">
        <v>10</v>
      </c>
      <c r="C3" s="10"/>
      <c r="D3" s="10"/>
      <c r="E3" s="11"/>
      <c r="F3" s="11"/>
      <c r="G3" s="12"/>
      <c r="H3" s="13"/>
      <c r="I3" s="1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5">
        <v>1</v>
      </c>
      <c r="B4" s="16" t="s">
        <v>11</v>
      </c>
      <c r="C4" s="15">
        <v>92</v>
      </c>
      <c r="D4" s="15" t="s">
        <v>12</v>
      </c>
      <c r="E4" s="17">
        <f t="shared" ref="E4:E16" si="0">F4+H4</f>
        <v>106874000</v>
      </c>
      <c r="F4" s="17">
        <v>79960000</v>
      </c>
      <c r="G4" s="14">
        <f t="shared" ref="G4:G12" si="1">F4/E4</f>
        <v>0.74817074311806431</v>
      </c>
      <c r="H4" s="17">
        <v>26914000</v>
      </c>
      <c r="I4" s="14">
        <f t="shared" ref="I4:I12" si="2">H4/E4</f>
        <v>0.25182925688193575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5">
        <v>2</v>
      </c>
      <c r="B5" s="16" t="s">
        <v>13</v>
      </c>
      <c r="C5" s="15">
        <v>96</v>
      </c>
      <c r="D5" s="15" t="s">
        <v>12</v>
      </c>
      <c r="E5" s="17">
        <f t="shared" si="0"/>
        <v>135060000</v>
      </c>
      <c r="F5" s="18">
        <v>102950000</v>
      </c>
      <c r="G5" s="14">
        <f t="shared" si="1"/>
        <v>0.76225381312009477</v>
      </c>
      <c r="H5" s="17">
        <v>32110000</v>
      </c>
      <c r="I5" s="14">
        <f t="shared" si="2"/>
        <v>0.23774618687990523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5">
        <v>3</v>
      </c>
      <c r="B6" s="16" t="s">
        <v>14</v>
      </c>
      <c r="C6" s="15">
        <v>43</v>
      </c>
      <c r="D6" s="15" t="s">
        <v>12</v>
      </c>
      <c r="E6" s="17">
        <f t="shared" si="0"/>
        <v>74592000</v>
      </c>
      <c r="F6" s="18">
        <v>51829000</v>
      </c>
      <c r="G6" s="14">
        <f t="shared" si="1"/>
        <v>0.69483322608322606</v>
      </c>
      <c r="H6" s="17">
        <v>22763000</v>
      </c>
      <c r="I6" s="14">
        <f t="shared" si="2"/>
        <v>0.30516677391677394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5">
        <v>4</v>
      </c>
      <c r="B7" s="16" t="s">
        <v>15</v>
      </c>
      <c r="C7" s="15">
        <v>70</v>
      </c>
      <c r="D7" s="15" t="s">
        <v>12</v>
      </c>
      <c r="E7" s="17">
        <f t="shared" si="0"/>
        <v>93700000</v>
      </c>
      <c r="F7" s="18">
        <v>66047000</v>
      </c>
      <c r="G7" s="14">
        <f t="shared" si="1"/>
        <v>0.70487726787620064</v>
      </c>
      <c r="H7" s="17">
        <v>27653000</v>
      </c>
      <c r="I7" s="14">
        <f t="shared" si="2"/>
        <v>0.29512273212379936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5">
        <v>5</v>
      </c>
      <c r="B8" s="16" t="s">
        <v>16</v>
      </c>
      <c r="C8" s="15">
        <v>40</v>
      </c>
      <c r="D8" s="15" t="s">
        <v>17</v>
      </c>
      <c r="E8" s="17">
        <f t="shared" si="0"/>
        <v>105837000</v>
      </c>
      <c r="F8" s="18">
        <v>73163000</v>
      </c>
      <c r="G8" s="14">
        <f t="shared" si="1"/>
        <v>0.69127998715005146</v>
      </c>
      <c r="H8" s="19">
        <v>32674000</v>
      </c>
      <c r="I8" s="14">
        <f t="shared" si="2"/>
        <v>0.30872001284994849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5">
        <v>6</v>
      </c>
      <c r="B9" s="16" t="s">
        <v>18</v>
      </c>
      <c r="C9" s="15">
        <v>60</v>
      </c>
      <c r="D9" s="15" t="s">
        <v>12</v>
      </c>
      <c r="E9" s="17">
        <f t="shared" si="0"/>
        <v>84932000</v>
      </c>
      <c r="F9" s="18">
        <v>59623000</v>
      </c>
      <c r="G9" s="14">
        <f t="shared" si="1"/>
        <v>0.7020086657561343</v>
      </c>
      <c r="H9" s="17">
        <v>25309000</v>
      </c>
      <c r="I9" s="14">
        <f t="shared" si="2"/>
        <v>0.2979913342438657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5">
        <v>7</v>
      </c>
      <c r="B10" s="16" t="s">
        <v>19</v>
      </c>
      <c r="C10" s="15">
        <v>70</v>
      </c>
      <c r="D10" s="15" t="s">
        <v>12</v>
      </c>
      <c r="E10" s="17">
        <f t="shared" si="0"/>
        <v>93210000</v>
      </c>
      <c r="F10" s="18">
        <v>64568000</v>
      </c>
      <c r="G10" s="14">
        <f t="shared" si="1"/>
        <v>0.69271537388692206</v>
      </c>
      <c r="H10" s="17">
        <v>28642000</v>
      </c>
      <c r="I10" s="14">
        <f t="shared" si="2"/>
        <v>0.307284626113078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5">
        <v>8</v>
      </c>
      <c r="B11" s="16" t="s">
        <v>20</v>
      </c>
      <c r="C11" s="15">
        <v>62</v>
      </c>
      <c r="D11" s="15" t="s">
        <v>12</v>
      </c>
      <c r="E11" s="17">
        <f t="shared" si="0"/>
        <v>83419000</v>
      </c>
      <c r="F11" s="18">
        <v>50388000</v>
      </c>
      <c r="G11" s="14">
        <f t="shared" si="1"/>
        <v>0.60403505196657836</v>
      </c>
      <c r="H11" s="17">
        <v>33031000</v>
      </c>
      <c r="I11" s="14">
        <f t="shared" si="2"/>
        <v>0.39596494803342164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5">
        <v>9</v>
      </c>
      <c r="B12" s="16" t="s">
        <v>21</v>
      </c>
      <c r="C12" s="15">
        <v>80</v>
      </c>
      <c r="D12" s="15" t="s">
        <v>12</v>
      </c>
      <c r="E12" s="17">
        <f t="shared" si="0"/>
        <v>99082000</v>
      </c>
      <c r="F12" s="18">
        <v>69833000</v>
      </c>
      <c r="G12" s="14">
        <f t="shared" si="1"/>
        <v>0.7048000645929634</v>
      </c>
      <c r="H12" s="17">
        <v>29249000</v>
      </c>
      <c r="I12" s="14">
        <f t="shared" si="2"/>
        <v>0.2951999354070366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8"/>
      <c r="B13" s="9" t="s">
        <v>22</v>
      </c>
      <c r="C13" s="10"/>
      <c r="D13" s="10"/>
      <c r="E13" s="17">
        <f t="shared" si="0"/>
        <v>0</v>
      </c>
      <c r="F13" s="17"/>
      <c r="G13" s="12"/>
      <c r="H13" s="13"/>
      <c r="I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5">
        <v>10</v>
      </c>
      <c r="B14" s="16" t="s">
        <v>23</v>
      </c>
      <c r="C14" s="15">
        <v>92</v>
      </c>
      <c r="D14" s="15" t="s">
        <v>12</v>
      </c>
      <c r="E14" s="17">
        <f t="shared" si="0"/>
        <v>92033000</v>
      </c>
      <c r="F14" s="17">
        <v>66478000</v>
      </c>
      <c r="G14" s="14">
        <f t="shared" ref="G14:G16" si="3">F14/E14</f>
        <v>0.72232786065867682</v>
      </c>
      <c r="H14" s="17">
        <v>25555000</v>
      </c>
      <c r="I14" s="14">
        <f t="shared" ref="I14:I16" si="4">H14/E14</f>
        <v>0.27767213934132323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5">
        <v>11</v>
      </c>
      <c r="B15" s="16" t="s">
        <v>24</v>
      </c>
      <c r="C15" s="15">
        <v>78</v>
      </c>
      <c r="D15" s="15" t="s">
        <v>12</v>
      </c>
      <c r="E15" s="17">
        <f t="shared" si="0"/>
        <v>102836000</v>
      </c>
      <c r="F15" s="17">
        <v>74281000</v>
      </c>
      <c r="G15" s="14">
        <f t="shared" si="3"/>
        <v>0.72232486677817109</v>
      </c>
      <c r="H15" s="17">
        <v>28555000</v>
      </c>
      <c r="I15" s="14">
        <f t="shared" si="4"/>
        <v>0.27767513322182891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5">
        <v>12</v>
      </c>
      <c r="B16" s="16" t="s">
        <v>25</v>
      </c>
      <c r="C16" s="15">
        <v>86</v>
      </c>
      <c r="D16" s="15" t="s">
        <v>12</v>
      </c>
      <c r="E16" s="17">
        <f t="shared" si="0"/>
        <v>103885000</v>
      </c>
      <c r="F16" s="17">
        <v>74718000</v>
      </c>
      <c r="G16" s="14">
        <f t="shared" si="3"/>
        <v>0.7192376185204794</v>
      </c>
      <c r="H16" s="17">
        <v>29167000</v>
      </c>
      <c r="I16" s="14">
        <f t="shared" si="4"/>
        <v>0.28076238147952065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8"/>
      <c r="B17" s="9" t="s">
        <v>26</v>
      </c>
      <c r="C17" s="10"/>
      <c r="D17" s="10"/>
      <c r="E17" s="17"/>
      <c r="F17" s="17"/>
      <c r="G17" s="12"/>
      <c r="H17" s="13"/>
      <c r="I17" s="1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5">
        <v>13</v>
      </c>
      <c r="B18" s="16" t="s">
        <v>27</v>
      </c>
      <c r="C18" s="15">
        <v>63</v>
      </c>
      <c r="D18" s="15" t="s">
        <v>28</v>
      </c>
      <c r="E18" s="17">
        <f t="shared" ref="E18:E20" si="5">F18+H18</f>
        <v>90467000</v>
      </c>
      <c r="F18" s="17">
        <v>63640000</v>
      </c>
      <c r="G18" s="14">
        <f t="shared" ref="G18:G20" si="6">F18/E18</f>
        <v>0.70346093050504599</v>
      </c>
      <c r="H18" s="17">
        <v>26827000</v>
      </c>
      <c r="I18" s="14">
        <f t="shared" ref="I18:I20" si="7">H18/E18</f>
        <v>0.29653906949495396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5">
        <v>14</v>
      </c>
      <c r="B19" s="16" t="s">
        <v>29</v>
      </c>
      <c r="C19" s="15">
        <v>70</v>
      </c>
      <c r="D19" s="15" t="s">
        <v>12</v>
      </c>
      <c r="E19" s="17">
        <f t="shared" si="5"/>
        <v>89409000</v>
      </c>
      <c r="F19" s="17">
        <v>62450000</v>
      </c>
      <c r="G19" s="14">
        <f t="shared" si="6"/>
        <v>0.69847554496750885</v>
      </c>
      <c r="H19" s="17">
        <v>26959000</v>
      </c>
      <c r="I19" s="14">
        <f t="shared" si="7"/>
        <v>0.30152445503249115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5">
        <v>15</v>
      </c>
      <c r="B20" s="16" t="s">
        <v>30</v>
      </c>
      <c r="C20" s="15">
        <v>90</v>
      </c>
      <c r="D20" s="15" t="s">
        <v>12</v>
      </c>
      <c r="E20" s="17">
        <f t="shared" si="5"/>
        <v>104170000</v>
      </c>
      <c r="F20" s="17">
        <v>73245000</v>
      </c>
      <c r="G20" s="14">
        <f t="shared" si="6"/>
        <v>0.70312949985600459</v>
      </c>
      <c r="H20" s="17">
        <v>30925000</v>
      </c>
      <c r="I20" s="14">
        <f t="shared" si="7"/>
        <v>0.29687050014399541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3"/>
      <c r="H21" s="1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2" t="s">
        <v>31</v>
      </c>
      <c r="E22" s="13">
        <f t="shared" ref="E22:F22" si="8">SUM(E4:E20)</f>
        <v>1459506000</v>
      </c>
      <c r="F22" s="13">
        <f t="shared" si="8"/>
        <v>1033173000</v>
      </c>
      <c r="G22" s="12"/>
      <c r="H22" s="13">
        <f>SUM(H4:H20)</f>
        <v>426333000</v>
      </c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0"/>
      <c r="B23" s="21"/>
      <c r="C23" s="1"/>
      <c r="D23" s="12" t="s">
        <v>32</v>
      </c>
      <c r="E23" s="22">
        <f t="shared" ref="E23:F23" si="9">E22*0.00098</f>
        <v>1430315.88</v>
      </c>
      <c r="F23" s="22">
        <f t="shared" si="9"/>
        <v>1012509.5399999999</v>
      </c>
      <c r="G23" s="22"/>
      <c r="H23" s="22">
        <f>H22*0.00098</f>
        <v>417806.33999999997</v>
      </c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0"/>
      <c r="B24" s="20"/>
      <c r="C24" s="1"/>
      <c r="D24" s="1"/>
      <c r="E24" s="23"/>
      <c r="F24" s="23"/>
      <c r="G24" s="3"/>
      <c r="H24" s="1"/>
      <c r="I24" s="3"/>
      <c r="J24" s="2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0"/>
      <c r="B25" s="20"/>
      <c r="C25" s="1"/>
      <c r="D25" s="1"/>
      <c r="E25" s="23"/>
      <c r="F25" s="23"/>
      <c r="G25" s="3"/>
      <c r="H25" s="1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0"/>
      <c r="B26" s="20"/>
      <c r="C26" s="1"/>
      <c r="D26" s="1"/>
      <c r="E26" s="1"/>
      <c r="F26" s="24"/>
      <c r="G26" s="25"/>
      <c r="H26" s="1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0"/>
      <c r="B27" s="20"/>
      <c r="C27" s="1"/>
      <c r="D27" s="1"/>
      <c r="E27" s="1"/>
      <c r="F27" s="26"/>
      <c r="G27" s="3"/>
      <c r="H27" s="1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20"/>
      <c r="C28" s="1"/>
      <c r="D28" s="1"/>
      <c r="E28" s="1"/>
      <c r="F28" s="26"/>
      <c r="G28" s="3"/>
      <c r="H28" s="1"/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20"/>
      <c r="C29" s="1"/>
      <c r="D29" s="1"/>
      <c r="E29" s="1"/>
      <c r="F29" s="1"/>
      <c r="G29" s="3"/>
      <c r="H29" s="1"/>
      <c r="I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20"/>
      <c r="C30" s="1"/>
      <c r="D30" s="1"/>
      <c r="E30" s="1"/>
      <c r="F30" s="1"/>
      <c r="G30" s="3"/>
      <c r="H30" s="1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20"/>
      <c r="C31" s="1"/>
      <c r="D31" s="1"/>
      <c r="E31" s="1"/>
      <c r="F31" s="1"/>
      <c r="G31" s="3"/>
      <c r="H31" s="1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20"/>
      <c r="C32" s="1"/>
      <c r="D32" s="1"/>
      <c r="E32" s="1"/>
      <c r="F32" s="1"/>
      <c r="G32" s="3"/>
      <c r="H32" s="1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20"/>
      <c r="C33" s="1"/>
      <c r="D33" s="1"/>
      <c r="E33" s="1"/>
      <c r="F33" s="1"/>
      <c r="G33" s="3"/>
      <c r="H33" s="1"/>
      <c r="I33" s="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20"/>
      <c r="C34" s="1"/>
      <c r="D34" s="1"/>
      <c r="E34" s="1"/>
      <c r="F34" s="1"/>
      <c r="G34" s="3"/>
      <c r="H34" s="1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20"/>
      <c r="C35" s="1"/>
      <c r="D35" s="1"/>
      <c r="E35" s="1"/>
      <c r="F35" s="1"/>
      <c r="G35" s="3"/>
      <c r="H35" s="1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20"/>
      <c r="C36" s="1"/>
      <c r="D36" s="1"/>
      <c r="E36" s="1"/>
      <c r="F36" s="1"/>
      <c r="G36" s="3"/>
      <c r="H36" s="1"/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20"/>
      <c r="C37" s="1"/>
      <c r="D37" s="1"/>
      <c r="E37" s="1"/>
      <c r="F37" s="1"/>
      <c r="G37" s="3"/>
      <c r="H37" s="1"/>
      <c r="I37" s="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20"/>
      <c r="C38" s="1"/>
      <c r="D38" s="1"/>
      <c r="E38" s="1"/>
      <c r="F38" s="1"/>
      <c r="G38" s="3"/>
      <c r="H38" s="1"/>
      <c r="I38" s="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0"/>
      <c r="C39" s="1"/>
      <c r="D39" s="1"/>
      <c r="E39" s="1"/>
      <c r="F39" s="1"/>
      <c r="G39" s="3"/>
      <c r="H39" s="1"/>
      <c r="I39" s="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20"/>
      <c r="C40" s="1"/>
      <c r="D40" s="1"/>
      <c r="E40" s="1"/>
      <c r="F40" s="1"/>
      <c r="G40" s="3"/>
      <c r="H40" s="1"/>
      <c r="I40" s="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20"/>
      <c r="C41" s="1"/>
      <c r="D41" s="1"/>
      <c r="E41" s="1"/>
      <c r="F41" s="1"/>
      <c r="G41" s="3"/>
      <c r="H41" s="1"/>
      <c r="I41" s="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20"/>
      <c r="C42" s="1"/>
      <c r="D42" s="1"/>
      <c r="E42" s="1"/>
      <c r="F42" s="1"/>
      <c r="G42" s="3"/>
      <c r="H42" s="1"/>
      <c r="I42" s="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20"/>
      <c r="C43" s="1"/>
      <c r="D43" s="1"/>
      <c r="E43" s="1"/>
      <c r="F43" s="1"/>
      <c r="G43" s="3"/>
      <c r="H43" s="1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20"/>
      <c r="C44" s="1"/>
      <c r="D44" s="1"/>
      <c r="E44" s="1"/>
      <c r="F44" s="1"/>
      <c r="G44" s="3"/>
      <c r="H44" s="1"/>
      <c r="I44" s="3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20"/>
      <c r="C45" s="1"/>
      <c r="D45" s="1"/>
      <c r="E45" s="1"/>
      <c r="F45" s="1"/>
      <c r="G45" s="3"/>
      <c r="H45" s="1"/>
      <c r="I45" s="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20"/>
      <c r="C46" s="1"/>
      <c r="D46" s="1"/>
      <c r="E46" s="1"/>
      <c r="F46" s="1"/>
      <c r="G46" s="3"/>
      <c r="H46" s="1"/>
      <c r="I46" s="3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20"/>
      <c r="C47" s="1"/>
      <c r="D47" s="1"/>
      <c r="E47" s="1"/>
      <c r="F47" s="1"/>
      <c r="G47" s="3"/>
      <c r="H47" s="1"/>
      <c r="I47" s="3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20"/>
      <c r="C48" s="1"/>
      <c r="D48" s="1"/>
      <c r="E48" s="1"/>
      <c r="F48" s="1"/>
      <c r="G48" s="3"/>
      <c r="H48" s="1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20"/>
      <c r="C49" s="1"/>
      <c r="D49" s="1"/>
      <c r="E49" s="1"/>
      <c r="F49" s="1"/>
      <c r="G49" s="3"/>
      <c r="H49" s="1"/>
      <c r="I49" s="3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20"/>
      <c r="C50" s="1"/>
      <c r="D50" s="1"/>
      <c r="E50" s="1"/>
      <c r="F50" s="1"/>
      <c r="G50" s="3"/>
      <c r="H50" s="1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20"/>
      <c r="C51" s="1"/>
      <c r="D51" s="1"/>
      <c r="E51" s="1"/>
      <c r="F51" s="1"/>
      <c r="G51" s="3"/>
      <c r="H51" s="1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20"/>
      <c r="C52" s="1"/>
      <c r="D52" s="1"/>
      <c r="E52" s="1"/>
      <c r="F52" s="1"/>
      <c r="G52" s="3"/>
      <c r="H52" s="1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20"/>
      <c r="C53" s="1"/>
      <c r="D53" s="1"/>
      <c r="E53" s="1"/>
      <c r="F53" s="1"/>
      <c r="G53" s="3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20"/>
      <c r="C54" s="1"/>
      <c r="D54" s="1"/>
      <c r="E54" s="1"/>
      <c r="F54" s="1"/>
      <c r="G54" s="3"/>
      <c r="H54" s="1"/>
      <c r="I54" s="3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20"/>
      <c r="C55" s="1"/>
      <c r="D55" s="1"/>
      <c r="E55" s="1"/>
      <c r="F55" s="1"/>
      <c r="G55" s="3"/>
      <c r="H55" s="1"/>
      <c r="I55" s="3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20"/>
      <c r="C56" s="1"/>
      <c r="D56" s="1"/>
      <c r="E56" s="1"/>
      <c r="F56" s="1"/>
      <c r="G56" s="3"/>
      <c r="H56" s="1"/>
      <c r="I56" s="3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20"/>
      <c r="C57" s="1"/>
      <c r="D57" s="1"/>
      <c r="E57" s="1"/>
      <c r="F57" s="1"/>
      <c r="G57" s="3"/>
      <c r="H57" s="1"/>
      <c r="I57" s="3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20"/>
      <c r="C58" s="1"/>
      <c r="D58" s="1"/>
      <c r="E58" s="1"/>
      <c r="F58" s="1"/>
      <c r="G58" s="3"/>
      <c r="H58" s="1"/>
      <c r="I58" s="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20"/>
      <c r="C59" s="1"/>
      <c r="D59" s="1"/>
      <c r="E59" s="1"/>
      <c r="F59" s="1"/>
      <c r="G59" s="3"/>
      <c r="H59" s="1"/>
      <c r="I59" s="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20"/>
      <c r="C60" s="1"/>
      <c r="D60" s="1"/>
      <c r="E60" s="1"/>
      <c r="F60" s="1"/>
      <c r="G60" s="3"/>
      <c r="H60" s="1"/>
      <c r="I60" s="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20"/>
      <c r="C61" s="1"/>
      <c r="D61" s="1"/>
      <c r="E61" s="1"/>
      <c r="F61" s="1"/>
      <c r="G61" s="3"/>
      <c r="H61" s="1"/>
      <c r="I61" s="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20"/>
      <c r="C62" s="1"/>
      <c r="D62" s="1"/>
      <c r="E62" s="1"/>
      <c r="F62" s="1"/>
      <c r="G62" s="3"/>
      <c r="H62" s="1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20"/>
      <c r="C63" s="1"/>
      <c r="D63" s="1"/>
      <c r="E63" s="1"/>
      <c r="F63" s="1"/>
      <c r="G63" s="3"/>
      <c r="H63" s="1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20"/>
      <c r="C64" s="1"/>
      <c r="D64" s="1"/>
      <c r="E64" s="1"/>
      <c r="F64" s="1"/>
      <c r="G64" s="3"/>
      <c r="H64" s="1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20"/>
      <c r="C65" s="1"/>
      <c r="D65" s="1"/>
      <c r="E65" s="1"/>
      <c r="F65" s="1"/>
      <c r="G65" s="3"/>
      <c r="H65" s="1"/>
      <c r="I65" s="3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20"/>
      <c r="C66" s="1"/>
      <c r="D66" s="1"/>
      <c r="E66" s="1"/>
      <c r="F66" s="1"/>
      <c r="G66" s="3"/>
      <c r="H66" s="1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20"/>
      <c r="C67" s="1"/>
      <c r="D67" s="1"/>
      <c r="E67" s="1"/>
      <c r="F67" s="1"/>
      <c r="G67" s="3"/>
      <c r="H67" s="1"/>
      <c r="I67" s="3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20"/>
      <c r="C68" s="1"/>
      <c r="D68" s="1"/>
      <c r="E68" s="1"/>
      <c r="F68" s="1"/>
      <c r="G68" s="3"/>
      <c r="H68" s="1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20"/>
      <c r="C69" s="1"/>
      <c r="D69" s="1"/>
      <c r="E69" s="1"/>
      <c r="F69" s="1"/>
      <c r="G69" s="3"/>
      <c r="H69" s="1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20"/>
      <c r="C70" s="1"/>
      <c r="D70" s="1"/>
      <c r="E70" s="1"/>
      <c r="F70" s="1"/>
      <c r="G70" s="3"/>
      <c r="H70" s="1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20"/>
      <c r="C71" s="1"/>
      <c r="D71" s="1"/>
      <c r="E71" s="1"/>
      <c r="F71" s="1"/>
      <c r="G71" s="3"/>
      <c r="H71" s="1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20"/>
      <c r="C72" s="1"/>
      <c r="D72" s="1"/>
      <c r="E72" s="1"/>
      <c r="F72" s="1"/>
      <c r="G72" s="3"/>
      <c r="H72" s="1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20"/>
      <c r="C73" s="1"/>
      <c r="D73" s="1"/>
      <c r="E73" s="1"/>
      <c r="F73" s="1"/>
      <c r="G73" s="3"/>
      <c r="H73" s="1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20"/>
      <c r="C74" s="1"/>
      <c r="D74" s="1"/>
      <c r="E74" s="1"/>
      <c r="F74" s="1"/>
      <c r="G74" s="3"/>
      <c r="H74" s="1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20"/>
      <c r="C75" s="1"/>
      <c r="D75" s="1"/>
      <c r="E75" s="1"/>
      <c r="F75" s="1"/>
      <c r="G75" s="3"/>
      <c r="H75" s="1"/>
      <c r="I75" s="3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20"/>
      <c r="C76" s="1"/>
      <c r="D76" s="1"/>
      <c r="E76" s="1"/>
      <c r="F76" s="1"/>
      <c r="G76" s="3"/>
      <c r="H76" s="1"/>
      <c r="I76" s="3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20"/>
      <c r="C77" s="1"/>
      <c r="D77" s="1"/>
      <c r="E77" s="1"/>
      <c r="F77" s="1"/>
      <c r="G77" s="3"/>
      <c r="H77" s="1"/>
      <c r="I77" s="3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20"/>
      <c r="C78" s="1"/>
      <c r="D78" s="1"/>
      <c r="E78" s="1"/>
      <c r="F78" s="1"/>
      <c r="G78" s="3"/>
      <c r="H78" s="1"/>
      <c r="I78" s="3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20"/>
      <c r="C79" s="1"/>
      <c r="D79" s="1"/>
      <c r="E79" s="1"/>
      <c r="F79" s="1"/>
      <c r="G79" s="3"/>
      <c r="H79" s="1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20"/>
      <c r="C80" s="1"/>
      <c r="D80" s="1"/>
      <c r="E80" s="1"/>
      <c r="F80" s="1"/>
      <c r="G80" s="3"/>
      <c r="H80" s="1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20"/>
      <c r="C81" s="1"/>
      <c r="D81" s="1"/>
      <c r="E81" s="1"/>
      <c r="F81" s="1"/>
      <c r="G81" s="3"/>
      <c r="H81" s="1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20"/>
      <c r="C82" s="1"/>
      <c r="D82" s="1"/>
      <c r="E82" s="1"/>
      <c r="F82" s="1"/>
      <c r="G82" s="3"/>
      <c r="H82" s="1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20"/>
      <c r="C83" s="1"/>
      <c r="D83" s="1"/>
      <c r="E83" s="1"/>
      <c r="F83" s="1"/>
      <c r="G83" s="3"/>
      <c r="H83" s="1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20"/>
      <c r="C84" s="1"/>
      <c r="D84" s="1"/>
      <c r="E84" s="1"/>
      <c r="F84" s="1"/>
      <c r="G84" s="3"/>
      <c r="H84" s="1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20"/>
      <c r="C85" s="1"/>
      <c r="D85" s="1"/>
      <c r="E85" s="1"/>
      <c r="F85" s="1"/>
      <c r="G85" s="3"/>
      <c r="H85" s="1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20"/>
      <c r="C86" s="1"/>
      <c r="D86" s="1"/>
      <c r="E86" s="1"/>
      <c r="F86" s="1"/>
      <c r="G86" s="3"/>
      <c r="H86" s="1"/>
      <c r="I86" s="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20"/>
      <c r="C87" s="1"/>
      <c r="D87" s="1"/>
      <c r="E87" s="1"/>
      <c r="F87" s="1"/>
      <c r="G87" s="3"/>
      <c r="H87" s="1"/>
      <c r="I87" s="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20"/>
      <c r="C88" s="1"/>
      <c r="D88" s="1"/>
      <c r="E88" s="1"/>
      <c r="F88" s="1"/>
      <c r="G88" s="3"/>
      <c r="H88" s="1"/>
      <c r="I88" s="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20"/>
      <c r="C89" s="1"/>
      <c r="D89" s="1"/>
      <c r="E89" s="1"/>
      <c r="F89" s="1"/>
      <c r="G89" s="3"/>
      <c r="H89" s="1"/>
      <c r="I89" s="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20"/>
      <c r="C90" s="1"/>
      <c r="D90" s="1"/>
      <c r="E90" s="1"/>
      <c r="F90" s="1"/>
      <c r="G90" s="3"/>
      <c r="H90" s="1"/>
      <c r="I90" s="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20"/>
      <c r="C91" s="1"/>
      <c r="D91" s="1"/>
      <c r="E91" s="1"/>
      <c r="F91" s="1"/>
      <c r="G91" s="3"/>
      <c r="H91" s="1"/>
      <c r="I91" s="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20"/>
      <c r="C92" s="1"/>
      <c r="D92" s="1"/>
      <c r="E92" s="1"/>
      <c r="F92" s="1"/>
      <c r="G92" s="3"/>
      <c r="H92" s="1"/>
      <c r="I92" s="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20"/>
      <c r="C93" s="1"/>
      <c r="D93" s="1"/>
      <c r="E93" s="1"/>
      <c r="F93" s="1"/>
      <c r="G93" s="3"/>
      <c r="H93" s="1"/>
      <c r="I93" s="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20"/>
      <c r="C94" s="1"/>
      <c r="D94" s="1"/>
      <c r="E94" s="1"/>
      <c r="F94" s="1"/>
      <c r="G94" s="3"/>
      <c r="H94" s="1"/>
      <c r="I94" s="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20"/>
      <c r="C95" s="1"/>
      <c r="D95" s="1"/>
      <c r="E95" s="1"/>
      <c r="F95" s="1"/>
      <c r="G95" s="3"/>
      <c r="H95" s="1"/>
      <c r="I95" s="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20"/>
      <c r="C96" s="1"/>
      <c r="D96" s="1"/>
      <c r="E96" s="1"/>
      <c r="F96" s="1"/>
      <c r="G96" s="3"/>
      <c r="H96" s="1"/>
      <c r="I96" s="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20"/>
      <c r="C97" s="1"/>
      <c r="D97" s="1"/>
      <c r="E97" s="1"/>
      <c r="F97" s="1"/>
      <c r="G97" s="3"/>
      <c r="H97" s="1"/>
      <c r="I97" s="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20"/>
      <c r="C98" s="1"/>
      <c r="D98" s="1"/>
      <c r="E98" s="1"/>
      <c r="F98" s="1"/>
      <c r="G98" s="3"/>
      <c r="H98" s="1"/>
      <c r="I98" s="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20"/>
      <c r="C99" s="1"/>
      <c r="D99" s="1"/>
      <c r="E99" s="1"/>
      <c r="F99" s="1"/>
      <c r="G99" s="3"/>
      <c r="H99" s="1"/>
      <c r="I99" s="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20"/>
      <c r="C100" s="1"/>
      <c r="D100" s="1"/>
      <c r="E100" s="1"/>
      <c r="F100" s="1"/>
      <c r="G100" s="3"/>
      <c r="H100" s="1"/>
      <c r="I100" s="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20"/>
      <c r="C101" s="1"/>
      <c r="D101" s="1"/>
      <c r="E101" s="1"/>
      <c r="F101" s="1"/>
      <c r="G101" s="3"/>
      <c r="H101" s="1"/>
      <c r="I101" s="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20"/>
      <c r="C102" s="1"/>
      <c r="D102" s="1"/>
      <c r="E102" s="1"/>
      <c r="F102" s="1"/>
      <c r="G102" s="3"/>
      <c r="H102" s="1"/>
      <c r="I102" s="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20"/>
      <c r="C103" s="1"/>
      <c r="D103" s="1"/>
      <c r="E103" s="1"/>
      <c r="F103" s="1"/>
      <c r="G103" s="3"/>
      <c r="H103" s="1"/>
      <c r="I103" s="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20"/>
      <c r="C104" s="1"/>
      <c r="D104" s="1"/>
      <c r="E104" s="1"/>
      <c r="F104" s="1"/>
      <c r="G104" s="3"/>
      <c r="H104" s="1"/>
      <c r="I104" s="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20"/>
      <c r="C105" s="1"/>
      <c r="D105" s="1"/>
      <c r="E105" s="1"/>
      <c r="F105" s="1"/>
      <c r="G105" s="3"/>
      <c r="H105" s="1"/>
      <c r="I105" s="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20"/>
      <c r="C106" s="1"/>
      <c r="D106" s="1"/>
      <c r="E106" s="1"/>
      <c r="F106" s="1"/>
      <c r="G106" s="3"/>
      <c r="H106" s="1"/>
      <c r="I106" s="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20"/>
      <c r="C107" s="1"/>
      <c r="D107" s="1"/>
      <c r="E107" s="1"/>
      <c r="F107" s="1"/>
      <c r="G107" s="3"/>
      <c r="H107" s="1"/>
      <c r="I107" s="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20"/>
      <c r="C108" s="1"/>
      <c r="D108" s="1"/>
      <c r="E108" s="1"/>
      <c r="F108" s="1"/>
      <c r="G108" s="3"/>
      <c r="H108" s="1"/>
      <c r="I108" s="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20"/>
      <c r="C109" s="1"/>
      <c r="D109" s="1"/>
      <c r="E109" s="1"/>
      <c r="F109" s="1"/>
      <c r="G109" s="3"/>
      <c r="H109" s="1"/>
      <c r="I109" s="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20"/>
      <c r="C110" s="1"/>
      <c r="D110" s="1"/>
      <c r="E110" s="1"/>
      <c r="F110" s="1"/>
      <c r="G110" s="3"/>
      <c r="H110" s="1"/>
      <c r="I110" s="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20"/>
      <c r="C111" s="1"/>
      <c r="D111" s="1"/>
      <c r="E111" s="1"/>
      <c r="F111" s="1"/>
      <c r="G111" s="3"/>
      <c r="H111" s="1"/>
      <c r="I111" s="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20"/>
      <c r="C112" s="1"/>
      <c r="D112" s="1"/>
      <c r="E112" s="1"/>
      <c r="F112" s="1"/>
      <c r="G112" s="3"/>
      <c r="H112" s="1"/>
      <c r="I112" s="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20"/>
      <c r="C113" s="1"/>
      <c r="D113" s="1"/>
      <c r="E113" s="1"/>
      <c r="F113" s="1"/>
      <c r="G113" s="3"/>
      <c r="H113" s="1"/>
      <c r="I113" s="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20"/>
      <c r="C114" s="1"/>
      <c r="D114" s="1"/>
      <c r="E114" s="1"/>
      <c r="F114" s="1"/>
      <c r="G114" s="3"/>
      <c r="H114" s="1"/>
      <c r="I114" s="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20"/>
      <c r="C115" s="1"/>
      <c r="D115" s="1"/>
      <c r="E115" s="1"/>
      <c r="F115" s="1"/>
      <c r="G115" s="3"/>
      <c r="H115" s="1"/>
      <c r="I115" s="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20"/>
      <c r="C116" s="1"/>
      <c r="D116" s="1"/>
      <c r="E116" s="1"/>
      <c r="F116" s="1"/>
      <c r="G116" s="3"/>
      <c r="H116" s="1"/>
      <c r="I116" s="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20"/>
      <c r="C117" s="1"/>
      <c r="D117" s="1"/>
      <c r="E117" s="1"/>
      <c r="F117" s="1"/>
      <c r="G117" s="3"/>
      <c r="H117" s="1"/>
      <c r="I117" s="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20"/>
      <c r="C118" s="1"/>
      <c r="D118" s="1"/>
      <c r="E118" s="1"/>
      <c r="F118" s="1"/>
      <c r="G118" s="3"/>
      <c r="H118" s="1"/>
      <c r="I118" s="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20"/>
      <c r="C119" s="1"/>
      <c r="D119" s="1"/>
      <c r="E119" s="1"/>
      <c r="F119" s="1"/>
      <c r="G119" s="3"/>
      <c r="H119" s="1"/>
      <c r="I119" s="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20"/>
      <c r="C120" s="1"/>
      <c r="D120" s="1"/>
      <c r="E120" s="1"/>
      <c r="F120" s="1"/>
      <c r="G120" s="3"/>
      <c r="H120" s="1"/>
      <c r="I120" s="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20"/>
      <c r="C121" s="1"/>
      <c r="D121" s="1"/>
      <c r="E121" s="1"/>
      <c r="F121" s="1"/>
      <c r="G121" s="3"/>
      <c r="H121" s="1"/>
      <c r="I121" s="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20"/>
      <c r="C122" s="1"/>
      <c r="D122" s="1"/>
      <c r="E122" s="1"/>
      <c r="F122" s="1"/>
      <c r="G122" s="3"/>
      <c r="H122" s="1"/>
      <c r="I122" s="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20"/>
      <c r="C123" s="1"/>
      <c r="D123" s="1"/>
      <c r="E123" s="1"/>
      <c r="F123" s="1"/>
      <c r="G123" s="3"/>
      <c r="H123" s="1"/>
      <c r="I123" s="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20"/>
      <c r="C124" s="1"/>
      <c r="D124" s="1"/>
      <c r="E124" s="1"/>
      <c r="F124" s="1"/>
      <c r="G124" s="3"/>
      <c r="H124" s="1"/>
      <c r="I124" s="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20"/>
      <c r="C125" s="1"/>
      <c r="D125" s="1"/>
      <c r="E125" s="1"/>
      <c r="F125" s="1"/>
      <c r="G125" s="3"/>
      <c r="H125" s="1"/>
      <c r="I125" s="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20"/>
      <c r="C126" s="1"/>
      <c r="D126" s="1"/>
      <c r="E126" s="1"/>
      <c r="F126" s="1"/>
      <c r="G126" s="3"/>
      <c r="H126" s="1"/>
      <c r="I126" s="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20"/>
      <c r="C127" s="1"/>
      <c r="D127" s="1"/>
      <c r="E127" s="1"/>
      <c r="F127" s="1"/>
      <c r="G127" s="3"/>
      <c r="H127" s="1"/>
      <c r="I127" s="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20"/>
      <c r="C128" s="1"/>
      <c r="D128" s="1"/>
      <c r="E128" s="1"/>
      <c r="F128" s="1"/>
      <c r="G128" s="3"/>
      <c r="H128" s="1"/>
      <c r="I128" s="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20"/>
      <c r="C129" s="1"/>
      <c r="D129" s="1"/>
      <c r="E129" s="1"/>
      <c r="F129" s="1"/>
      <c r="G129" s="3"/>
      <c r="H129" s="1"/>
      <c r="I129" s="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20"/>
      <c r="C130" s="1"/>
      <c r="D130" s="1"/>
      <c r="E130" s="1"/>
      <c r="F130" s="1"/>
      <c r="G130" s="3"/>
      <c r="H130" s="1"/>
      <c r="I130" s="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20"/>
      <c r="C131" s="1"/>
      <c r="D131" s="1"/>
      <c r="E131" s="1"/>
      <c r="F131" s="1"/>
      <c r="G131" s="3"/>
      <c r="H131" s="1"/>
      <c r="I131" s="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20"/>
      <c r="C132" s="1"/>
      <c r="D132" s="1"/>
      <c r="E132" s="1"/>
      <c r="F132" s="1"/>
      <c r="G132" s="3"/>
      <c r="H132" s="1"/>
      <c r="I132" s="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20"/>
      <c r="C133" s="1"/>
      <c r="D133" s="1"/>
      <c r="E133" s="1"/>
      <c r="F133" s="1"/>
      <c r="G133" s="3"/>
      <c r="H133" s="1"/>
      <c r="I133" s="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20"/>
      <c r="C134" s="1"/>
      <c r="D134" s="1"/>
      <c r="E134" s="1"/>
      <c r="F134" s="1"/>
      <c r="G134" s="3"/>
      <c r="H134" s="1"/>
      <c r="I134" s="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20"/>
      <c r="C135" s="1"/>
      <c r="D135" s="1"/>
      <c r="E135" s="1"/>
      <c r="F135" s="1"/>
      <c r="G135" s="3"/>
      <c r="H135" s="1"/>
      <c r="I135" s="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20"/>
      <c r="C136" s="1"/>
      <c r="D136" s="1"/>
      <c r="E136" s="1"/>
      <c r="F136" s="1"/>
      <c r="G136" s="3"/>
      <c r="H136" s="1"/>
      <c r="I136" s="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20"/>
      <c r="C137" s="1"/>
      <c r="D137" s="1"/>
      <c r="E137" s="1"/>
      <c r="F137" s="1"/>
      <c r="G137" s="3"/>
      <c r="H137" s="1"/>
      <c r="I137" s="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20"/>
      <c r="C138" s="1"/>
      <c r="D138" s="1"/>
      <c r="E138" s="1"/>
      <c r="F138" s="1"/>
      <c r="G138" s="3"/>
      <c r="H138" s="1"/>
      <c r="I138" s="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20"/>
      <c r="C139" s="1"/>
      <c r="D139" s="1"/>
      <c r="E139" s="1"/>
      <c r="F139" s="1"/>
      <c r="G139" s="3"/>
      <c r="H139" s="1"/>
      <c r="I139" s="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20"/>
      <c r="C140" s="1"/>
      <c r="D140" s="1"/>
      <c r="E140" s="1"/>
      <c r="F140" s="1"/>
      <c r="G140" s="3"/>
      <c r="H140" s="1"/>
      <c r="I140" s="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20"/>
      <c r="C141" s="1"/>
      <c r="D141" s="1"/>
      <c r="E141" s="1"/>
      <c r="F141" s="1"/>
      <c r="G141" s="3"/>
      <c r="H141" s="1"/>
      <c r="I141" s="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20"/>
      <c r="C142" s="1"/>
      <c r="D142" s="1"/>
      <c r="E142" s="1"/>
      <c r="F142" s="1"/>
      <c r="G142" s="3"/>
      <c r="H142" s="1"/>
      <c r="I142" s="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20"/>
      <c r="C143" s="1"/>
      <c r="D143" s="1"/>
      <c r="E143" s="1"/>
      <c r="F143" s="1"/>
      <c r="G143" s="3"/>
      <c r="H143" s="1"/>
      <c r="I143" s="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20"/>
      <c r="C144" s="1"/>
      <c r="D144" s="1"/>
      <c r="E144" s="1"/>
      <c r="F144" s="1"/>
      <c r="G144" s="3"/>
      <c r="H144" s="1"/>
      <c r="I144" s="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20"/>
      <c r="C145" s="1"/>
      <c r="D145" s="1"/>
      <c r="E145" s="1"/>
      <c r="F145" s="1"/>
      <c r="G145" s="3"/>
      <c r="H145" s="1"/>
      <c r="I145" s="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20"/>
      <c r="C146" s="1"/>
      <c r="D146" s="1"/>
      <c r="E146" s="1"/>
      <c r="F146" s="1"/>
      <c r="G146" s="3"/>
      <c r="H146" s="1"/>
      <c r="I146" s="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20"/>
      <c r="C147" s="1"/>
      <c r="D147" s="1"/>
      <c r="E147" s="1"/>
      <c r="F147" s="1"/>
      <c r="G147" s="3"/>
      <c r="H147" s="1"/>
      <c r="I147" s="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20"/>
      <c r="C148" s="1"/>
      <c r="D148" s="1"/>
      <c r="E148" s="1"/>
      <c r="F148" s="1"/>
      <c r="G148" s="3"/>
      <c r="H148" s="1"/>
      <c r="I148" s="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20"/>
      <c r="C149" s="1"/>
      <c r="D149" s="1"/>
      <c r="E149" s="1"/>
      <c r="F149" s="1"/>
      <c r="G149" s="3"/>
      <c r="H149" s="1"/>
      <c r="I149" s="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20"/>
      <c r="C150" s="1"/>
      <c r="D150" s="1"/>
      <c r="E150" s="1"/>
      <c r="F150" s="1"/>
      <c r="G150" s="3"/>
      <c r="H150" s="1"/>
      <c r="I150" s="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20"/>
      <c r="C151" s="1"/>
      <c r="D151" s="1"/>
      <c r="E151" s="1"/>
      <c r="F151" s="1"/>
      <c r="G151" s="3"/>
      <c r="H151" s="1"/>
      <c r="I151" s="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20"/>
      <c r="C152" s="1"/>
      <c r="D152" s="1"/>
      <c r="E152" s="1"/>
      <c r="F152" s="1"/>
      <c r="G152" s="3"/>
      <c r="H152" s="1"/>
      <c r="I152" s="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20"/>
      <c r="C153" s="1"/>
      <c r="D153" s="1"/>
      <c r="E153" s="1"/>
      <c r="F153" s="1"/>
      <c r="G153" s="3"/>
      <c r="H153" s="1"/>
      <c r="I153" s="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20"/>
      <c r="C154" s="1"/>
      <c r="D154" s="1"/>
      <c r="E154" s="1"/>
      <c r="F154" s="1"/>
      <c r="G154" s="3"/>
      <c r="H154" s="1"/>
      <c r="I154" s="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20"/>
      <c r="C155" s="1"/>
      <c r="D155" s="1"/>
      <c r="E155" s="1"/>
      <c r="F155" s="1"/>
      <c r="G155" s="3"/>
      <c r="H155" s="1"/>
      <c r="I155" s="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20"/>
      <c r="C156" s="1"/>
      <c r="D156" s="1"/>
      <c r="E156" s="1"/>
      <c r="F156" s="1"/>
      <c r="G156" s="3"/>
      <c r="H156" s="1"/>
      <c r="I156" s="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20"/>
      <c r="C157" s="1"/>
      <c r="D157" s="1"/>
      <c r="E157" s="1"/>
      <c r="F157" s="1"/>
      <c r="G157" s="3"/>
      <c r="H157" s="1"/>
      <c r="I157" s="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20"/>
      <c r="C158" s="1"/>
      <c r="D158" s="1"/>
      <c r="E158" s="1"/>
      <c r="F158" s="1"/>
      <c r="G158" s="3"/>
      <c r="H158" s="1"/>
      <c r="I158" s="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20"/>
      <c r="C159" s="1"/>
      <c r="D159" s="1"/>
      <c r="E159" s="1"/>
      <c r="F159" s="1"/>
      <c r="G159" s="3"/>
      <c r="H159" s="1"/>
      <c r="I159" s="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20"/>
      <c r="C160" s="1"/>
      <c r="D160" s="1"/>
      <c r="E160" s="1"/>
      <c r="F160" s="1"/>
      <c r="G160" s="3"/>
      <c r="H160" s="1"/>
      <c r="I160" s="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20"/>
      <c r="C161" s="1"/>
      <c r="D161" s="1"/>
      <c r="E161" s="1"/>
      <c r="F161" s="1"/>
      <c r="G161" s="3"/>
      <c r="H161" s="1"/>
      <c r="I161" s="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20"/>
      <c r="C162" s="1"/>
      <c r="D162" s="1"/>
      <c r="E162" s="1"/>
      <c r="F162" s="1"/>
      <c r="G162" s="3"/>
      <c r="H162" s="1"/>
      <c r="I162" s="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20"/>
      <c r="C163" s="1"/>
      <c r="D163" s="1"/>
      <c r="E163" s="1"/>
      <c r="F163" s="1"/>
      <c r="G163" s="3"/>
      <c r="H163" s="1"/>
      <c r="I163" s="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20"/>
      <c r="C164" s="1"/>
      <c r="D164" s="1"/>
      <c r="E164" s="1"/>
      <c r="F164" s="1"/>
      <c r="G164" s="3"/>
      <c r="H164" s="1"/>
      <c r="I164" s="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20"/>
      <c r="C165" s="1"/>
      <c r="D165" s="1"/>
      <c r="E165" s="1"/>
      <c r="F165" s="1"/>
      <c r="G165" s="3"/>
      <c r="H165" s="1"/>
      <c r="I165" s="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20"/>
      <c r="C166" s="1"/>
      <c r="D166" s="1"/>
      <c r="E166" s="1"/>
      <c r="F166" s="1"/>
      <c r="G166" s="3"/>
      <c r="H166" s="1"/>
      <c r="I166" s="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20"/>
      <c r="C167" s="1"/>
      <c r="D167" s="1"/>
      <c r="E167" s="1"/>
      <c r="F167" s="1"/>
      <c r="G167" s="3"/>
      <c r="H167" s="1"/>
      <c r="I167" s="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20"/>
      <c r="C168" s="1"/>
      <c r="D168" s="1"/>
      <c r="E168" s="1"/>
      <c r="F168" s="1"/>
      <c r="G168" s="3"/>
      <c r="H168" s="1"/>
      <c r="I168" s="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20"/>
      <c r="C169" s="1"/>
      <c r="D169" s="1"/>
      <c r="E169" s="1"/>
      <c r="F169" s="1"/>
      <c r="G169" s="3"/>
      <c r="H169" s="1"/>
      <c r="I169" s="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20"/>
      <c r="C170" s="1"/>
      <c r="D170" s="1"/>
      <c r="E170" s="1"/>
      <c r="F170" s="1"/>
      <c r="G170" s="3"/>
      <c r="H170" s="1"/>
      <c r="I170" s="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20"/>
      <c r="C171" s="1"/>
      <c r="D171" s="1"/>
      <c r="E171" s="1"/>
      <c r="F171" s="1"/>
      <c r="G171" s="3"/>
      <c r="H171" s="1"/>
      <c r="I171" s="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20"/>
      <c r="C172" s="1"/>
      <c r="D172" s="1"/>
      <c r="E172" s="1"/>
      <c r="F172" s="1"/>
      <c r="G172" s="3"/>
      <c r="H172" s="1"/>
      <c r="I172" s="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20"/>
      <c r="C173" s="1"/>
      <c r="D173" s="1"/>
      <c r="E173" s="1"/>
      <c r="F173" s="1"/>
      <c r="G173" s="3"/>
      <c r="H173" s="1"/>
      <c r="I173" s="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20"/>
      <c r="C174" s="1"/>
      <c r="D174" s="1"/>
      <c r="E174" s="1"/>
      <c r="F174" s="1"/>
      <c r="G174" s="3"/>
      <c r="H174" s="1"/>
      <c r="I174" s="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20"/>
      <c r="C175" s="1"/>
      <c r="D175" s="1"/>
      <c r="E175" s="1"/>
      <c r="F175" s="1"/>
      <c r="G175" s="3"/>
      <c r="H175" s="1"/>
      <c r="I175" s="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20"/>
      <c r="C176" s="1"/>
      <c r="D176" s="1"/>
      <c r="E176" s="1"/>
      <c r="F176" s="1"/>
      <c r="G176" s="3"/>
      <c r="H176" s="1"/>
      <c r="I176" s="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20"/>
      <c r="C177" s="1"/>
      <c r="D177" s="1"/>
      <c r="E177" s="1"/>
      <c r="F177" s="1"/>
      <c r="G177" s="3"/>
      <c r="H177" s="1"/>
      <c r="I177" s="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20"/>
      <c r="C178" s="1"/>
      <c r="D178" s="1"/>
      <c r="E178" s="1"/>
      <c r="F178" s="1"/>
      <c r="G178" s="3"/>
      <c r="H178" s="1"/>
      <c r="I178" s="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20"/>
      <c r="C179" s="1"/>
      <c r="D179" s="1"/>
      <c r="E179" s="1"/>
      <c r="F179" s="1"/>
      <c r="G179" s="3"/>
      <c r="H179" s="1"/>
      <c r="I179" s="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20"/>
      <c r="C180" s="1"/>
      <c r="D180" s="1"/>
      <c r="E180" s="1"/>
      <c r="F180" s="1"/>
      <c r="G180" s="3"/>
      <c r="H180" s="1"/>
      <c r="I180" s="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20"/>
      <c r="C181" s="1"/>
      <c r="D181" s="1"/>
      <c r="E181" s="1"/>
      <c r="F181" s="1"/>
      <c r="G181" s="3"/>
      <c r="H181" s="1"/>
      <c r="I181" s="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20"/>
      <c r="C182" s="1"/>
      <c r="D182" s="1"/>
      <c r="E182" s="1"/>
      <c r="F182" s="1"/>
      <c r="G182" s="3"/>
      <c r="H182" s="1"/>
      <c r="I182" s="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20"/>
      <c r="C183" s="1"/>
      <c r="D183" s="1"/>
      <c r="E183" s="1"/>
      <c r="F183" s="1"/>
      <c r="G183" s="3"/>
      <c r="H183" s="1"/>
      <c r="I183" s="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20"/>
      <c r="C184" s="1"/>
      <c r="D184" s="1"/>
      <c r="E184" s="1"/>
      <c r="F184" s="1"/>
      <c r="G184" s="3"/>
      <c r="H184" s="1"/>
      <c r="I184" s="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20"/>
      <c r="C185" s="1"/>
      <c r="D185" s="1"/>
      <c r="E185" s="1"/>
      <c r="F185" s="1"/>
      <c r="G185" s="3"/>
      <c r="H185" s="1"/>
      <c r="I185" s="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20"/>
      <c r="C186" s="1"/>
      <c r="D186" s="1"/>
      <c r="E186" s="1"/>
      <c r="F186" s="1"/>
      <c r="G186" s="3"/>
      <c r="H186" s="1"/>
      <c r="I186" s="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20"/>
      <c r="C187" s="1"/>
      <c r="D187" s="1"/>
      <c r="E187" s="1"/>
      <c r="F187" s="1"/>
      <c r="G187" s="3"/>
      <c r="H187" s="1"/>
      <c r="I187" s="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20"/>
      <c r="C188" s="1"/>
      <c r="D188" s="1"/>
      <c r="E188" s="1"/>
      <c r="F188" s="1"/>
      <c r="G188" s="3"/>
      <c r="H188" s="1"/>
      <c r="I188" s="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20"/>
      <c r="C189" s="1"/>
      <c r="D189" s="1"/>
      <c r="E189" s="1"/>
      <c r="F189" s="1"/>
      <c r="G189" s="3"/>
      <c r="H189" s="1"/>
      <c r="I189" s="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20"/>
      <c r="C190" s="1"/>
      <c r="D190" s="1"/>
      <c r="E190" s="1"/>
      <c r="F190" s="1"/>
      <c r="G190" s="3"/>
      <c r="H190" s="1"/>
      <c r="I190" s="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20"/>
      <c r="C191" s="1"/>
      <c r="D191" s="1"/>
      <c r="E191" s="1"/>
      <c r="F191" s="1"/>
      <c r="G191" s="3"/>
      <c r="H191" s="1"/>
      <c r="I191" s="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20"/>
      <c r="C192" s="1"/>
      <c r="D192" s="1"/>
      <c r="E192" s="1"/>
      <c r="F192" s="1"/>
      <c r="G192" s="3"/>
      <c r="H192" s="1"/>
      <c r="I192" s="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20"/>
      <c r="C193" s="1"/>
      <c r="D193" s="1"/>
      <c r="E193" s="1"/>
      <c r="F193" s="1"/>
      <c r="G193" s="3"/>
      <c r="H193" s="1"/>
      <c r="I193" s="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20"/>
      <c r="C194" s="1"/>
      <c r="D194" s="1"/>
      <c r="E194" s="1"/>
      <c r="F194" s="1"/>
      <c r="G194" s="3"/>
      <c r="H194" s="1"/>
      <c r="I194" s="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20"/>
      <c r="C195" s="1"/>
      <c r="D195" s="1"/>
      <c r="E195" s="1"/>
      <c r="F195" s="1"/>
      <c r="G195" s="3"/>
      <c r="H195" s="1"/>
      <c r="I195" s="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20"/>
      <c r="C196" s="1"/>
      <c r="D196" s="1"/>
      <c r="E196" s="1"/>
      <c r="F196" s="1"/>
      <c r="G196" s="3"/>
      <c r="H196" s="1"/>
      <c r="I196" s="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20"/>
      <c r="C197" s="1"/>
      <c r="D197" s="1"/>
      <c r="E197" s="1"/>
      <c r="F197" s="1"/>
      <c r="G197" s="3"/>
      <c r="H197" s="1"/>
      <c r="I197" s="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20"/>
      <c r="C198" s="1"/>
      <c r="D198" s="1"/>
      <c r="E198" s="1"/>
      <c r="F198" s="1"/>
      <c r="G198" s="3"/>
      <c r="H198" s="1"/>
      <c r="I198" s="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20"/>
      <c r="C199" s="1"/>
      <c r="D199" s="1"/>
      <c r="E199" s="1"/>
      <c r="F199" s="1"/>
      <c r="G199" s="3"/>
      <c r="H199" s="1"/>
      <c r="I199" s="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20"/>
      <c r="C200" s="1"/>
      <c r="D200" s="1"/>
      <c r="E200" s="1"/>
      <c r="F200" s="1"/>
      <c r="G200" s="3"/>
      <c r="H200" s="1"/>
      <c r="I200" s="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20"/>
      <c r="C201" s="1"/>
      <c r="D201" s="1"/>
      <c r="E201" s="1"/>
      <c r="F201" s="1"/>
      <c r="G201" s="3"/>
      <c r="H201" s="1"/>
      <c r="I201" s="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20"/>
      <c r="C202" s="1"/>
      <c r="D202" s="1"/>
      <c r="E202" s="1"/>
      <c r="F202" s="1"/>
      <c r="G202" s="3"/>
      <c r="H202" s="1"/>
      <c r="I202" s="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20"/>
      <c r="C203" s="1"/>
      <c r="D203" s="1"/>
      <c r="E203" s="1"/>
      <c r="F203" s="1"/>
      <c r="G203" s="3"/>
      <c r="H203" s="1"/>
      <c r="I203" s="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20"/>
      <c r="C204" s="1"/>
      <c r="D204" s="1"/>
      <c r="E204" s="1"/>
      <c r="F204" s="1"/>
      <c r="G204" s="3"/>
      <c r="H204" s="1"/>
      <c r="I204" s="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20"/>
      <c r="C205" s="1"/>
      <c r="D205" s="1"/>
      <c r="E205" s="1"/>
      <c r="F205" s="1"/>
      <c r="G205" s="3"/>
      <c r="H205" s="1"/>
      <c r="I205" s="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20"/>
      <c r="C206" s="1"/>
      <c r="D206" s="1"/>
      <c r="E206" s="1"/>
      <c r="F206" s="1"/>
      <c r="G206" s="3"/>
      <c r="H206" s="1"/>
      <c r="I206" s="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20"/>
      <c r="C207" s="1"/>
      <c r="D207" s="1"/>
      <c r="E207" s="1"/>
      <c r="F207" s="1"/>
      <c r="G207" s="3"/>
      <c r="H207" s="1"/>
      <c r="I207" s="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20"/>
      <c r="C208" s="1"/>
      <c r="D208" s="1"/>
      <c r="E208" s="1"/>
      <c r="F208" s="1"/>
      <c r="G208" s="3"/>
      <c r="H208" s="1"/>
      <c r="I208" s="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20"/>
      <c r="C209" s="1"/>
      <c r="D209" s="1"/>
      <c r="E209" s="1"/>
      <c r="F209" s="1"/>
      <c r="G209" s="3"/>
      <c r="H209" s="1"/>
      <c r="I209" s="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20"/>
      <c r="C210" s="1"/>
      <c r="D210" s="1"/>
      <c r="E210" s="1"/>
      <c r="F210" s="1"/>
      <c r="G210" s="3"/>
      <c r="H210" s="1"/>
      <c r="I210" s="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20"/>
      <c r="C211" s="1"/>
      <c r="D211" s="1"/>
      <c r="E211" s="1"/>
      <c r="F211" s="1"/>
      <c r="G211" s="3"/>
      <c r="H211" s="1"/>
      <c r="I211" s="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20"/>
      <c r="C212" s="1"/>
      <c r="D212" s="1"/>
      <c r="E212" s="1"/>
      <c r="F212" s="1"/>
      <c r="G212" s="3"/>
      <c r="H212" s="1"/>
      <c r="I212" s="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20"/>
      <c r="C213" s="1"/>
      <c r="D213" s="1"/>
      <c r="E213" s="1"/>
      <c r="F213" s="1"/>
      <c r="G213" s="3"/>
      <c r="H213" s="1"/>
      <c r="I213" s="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20"/>
      <c r="C214" s="1"/>
      <c r="D214" s="1"/>
      <c r="E214" s="1"/>
      <c r="F214" s="1"/>
      <c r="G214" s="3"/>
      <c r="H214" s="1"/>
      <c r="I214" s="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20"/>
      <c r="C215" s="1"/>
      <c r="D215" s="1"/>
      <c r="E215" s="1"/>
      <c r="F215" s="1"/>
      <c r="G215" s="3"/>
      <c r="H215" s="1"/>
      <c r="I215" s="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20"/>
      <c r="C216" s="1"/>
      <c r="D216" s="1"/>
      <c r="E216" s="1"/>
      <c r="F216" s="1"/>
      <c r="G216" s="3"/>
      <c r="H216" s="1"/>
      <c r="I216" s="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20"/>
      <c r="C217" s="1"/>
      <c r="D217" s="1"/>
      <c r="E217" s="1"/>
      <c r="F217" s="1"/>
      <c r="G217" s="3"/>
      <c r="H217" s="1"/>
      <c r="I217" s="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20"/>
      <c r="C218" s="1"/>
      <c r="D218" s="1"/>
      <c r="E218" s="1"/>
      <c r="F218" s="1"/>
      <c r="G218" s="3"/>
      <c r="H218" s="1"/>
      <c r="I218" s="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20"/>
      <c r="C219" s="1"/>
      <c r="D219" s="1"/>
      <c r="E219" s="1"/>
      <c r="F219" s="1"/>
      <c r="G219" s="3"/>
      <c r="H219" s="1"/>
      <c r="I219" s="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20"/>
      <c r="C220" s="1"/>
      <c r="D220" s="1"/>
      <c r="E220" s="1"/>
      <c r="F220" s="1"/>
      <c r="G220" s="3"/>
      <c r="H220" s="1"/>
      <c r="I220" s="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20"/>
      <c r="C221" s="1"/>
      <c r="D221" s="1"/>
      <c r="E221" s="1"/>
      <c r="F221" s="1"/>
      <c r="G221" s="3"/>
      <c r="H221" s="1"/>
      <c r="I221" s="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20"/>
      <c r="C222" s="1"/>
      <c r="D222" s="1"/>
      <c r="E222" s="1"/>
      <c r="F222" s="1"/>
      <c r="G222" s="3"/>
      <c r="H222" s="1"/>
      <c r="I222" s="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20"/>
      <c r="C223" s="1"/>
      <c r="D223" s="1"/>
      <c r="E223" s="1"/>
      <c r="F223" s="1"/>
      <c r="G223" s="3"/>
      <c r="H223" s="1"/>
      <c r="I223" s="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3"/>
      <c r="H224" s="1"/>
      <c r="I224" s="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3"/>
      <c r="H225" s="1"/>
      <c r="I225" s="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3"/>
      <c r="H226" s="1"/>
      <c r="I226" s="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3"/>
      <c r="H227" s="1"/>
      <c r="I227" s="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3"/>
      <c r="H228" s="1"/>
      <c r="I228" s="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3"/>
      <c r="H229" s="1"/>
      <c r="I229" s="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3"/>
      <c r="H230" s="1"/>
      <c r="I230" s="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3"/>
      <c r="H231" s="1"/>
      <c r="I231" s="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3"/>
      <c r="H232" s="1"/>
      <c r="I232" s="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3"/>
      <c r="H233" s="1"/>
      <c r="I233" s="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3"/>
      <c r="H234" s="1"/>
      <c r="I234" s="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3"/>
      <c r="H235" s="1"/>
      <c r="I235" s="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3"/>
      <c r="H236" s="1"/>
      <c r="I236" s="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3"/>
      <c r="H237" s="1"/>
      <c r="I237" s="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3"/>
      <c r="H238" s="1"/>
      <c r="I238" s="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3"/>
      <c r="H239" s="1"/>
      <c r="I239" s="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3"/>
      <c r="H240" s="1"/>
      <c r="I240" s="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3"/>
      <c r="H241" s="1"/>
      <c r="I241" s="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3"/>
      <c r="H242" s="1"/>
      <c r="I242" s="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3"/>
      <c r="H243" s="1"/>
      <c r="I243" s="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3"/>
      <c r="H244" s="1"/>
      <c r="I244" s="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3"/>
      <c r="H245" s="1"/>
      <c r="I245" s="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3"/>
      <c r="H246" s="1"/>
      <c r="I246" s="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3"/>
      <c r="H247" s="1"/>
      <c r="I247" s="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3"/>
      <c r="H248" s="1"/>
      <c r="I248" s="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3"/>
      <c r="H249" s="1"/>
      <c r="I249" s="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3"/>
      <c r="H250" s="1"/>
      <c r="I250" s="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3"/>
      <c r="H251" s="1"/>
      <c r="I251" s="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3"/>
      <c r="H252" s="1"/>
      <c r="I252" s="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3"/>
      <c r="H253" s="1"/>
      <c r="I253" s="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3"/>
      <c r="H254" s="1"/>
      <c r="I254" s="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3"/>
      <c r="H255" s="1"/>
      <c r="I255" s="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3"/>
      <c r="H256" s="1"/>
      <c r="I256" s="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3"/>
      <c r="H257" s="1"/>
      <c r="I257" s="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3"/>
      <c r="H258" s="1"/>
      <c r="I258" s="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3"/>
      <c r="H259" s="1"/>
      <c r="I259" s="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3"/>
      <c r="H260" s="1"/>
      <c r="I260" s="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3"/>
      <c r="H261" s="1"/>
      <c r="I261" s="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3"/>
      <c r="H262" s="1"/>
      <c r="I262" s="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3"/>
      <c r="H263" s="1"/>
      <c r="I263" s="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3"/>
      <c r="H264" s="1"/>
      <c r="I264" s="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3"/>
      <c r="H265" s="1"/>
      <c r="I265" s="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3"/>
      <c r="H266" s="1"/>
      <c r="I266" s="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3"/>
      <c r="H267" s="1"/>
      <c r="I267" s="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3"/>
      <c r="H268" s="1"/>
      <c r="I268" s="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3"/>
      <c r="H269" s="1"/>
      <c r="I269" s="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3"/>
      <c r="H270" s="1"/>
      <c r="I270" s="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3"/>
      <c r="H271" s="1"/>
      <c r="I271" s="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3"/>
      <c r="H272" s="1"/>
      <c r="I272" s="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3"/>
      <c r="H273" s="1"/>
      <c r="I273" s="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3"/>
      <c r="H274" s="1"/>
      <c r="I274" s="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3"/>
      <c r="H275" s="1"/>
      <c r="I275" s="3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3"/>
      <c r="H276" s="1"/>
      <c r="I276" s="3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3"/>
      <c r="H277" s="1"/>
      <c r="I277" s="3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3"/>
      <c r="H278" s="1"/>
      <c r="I278" s="3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3"/>
      <c r="H279" s="1"/>
      <c r="I279" s="3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3"/>
      <c r="H280" s="1"/>
      <c r="I280" s="3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3"/>
      <c r="H281" s="1"/>
      <c r="I281" s="3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3"/>
      <c r="H282" s="1"/>
      <c r="I282" s="3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3"/>
      <c r="H283" s="1"/>
      <c r="I283" s="3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3"/>
      <c r="H284" s="1"/>
      <c r="I284" s="3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3"/>
      <c r="H285" s="1"/>
      <c r="I285" s="3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3"/>
      <c r="H286" s="1"/>
      <c r="I286" s="3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3"/>
      <c r="H287" s="1"/>
      <c r="I287" s="3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3"/>
      <c r="H288" s="1"/>
      <c r="I288" s="3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3"/>
      <c r="H289" s="1"/>
      <c r="I289" s="3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3"/>
      <c r="H290" s="1"/>
      <c r="I290" s="3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3"/>
      <c r="H291" s="1"/>
      <c r="I291" s="3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3"/>
      <c r="H292" s="1"/>
      <c r="I292" s="3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3"/>
      <c r="H293" s="1"/>
      <c r="I293" s="3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3"/>
      <c r="H294" s="1"/>
      <c r="I294" s="3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3"/>
      <c r="H295" s="1"/>
      <c r="I295" s="3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3"/>
      <c r="H296" s="1"/>
      <c r="I296" s="3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3"/>
      <c r="H297" s="1"/>
      <c r="I297" s="3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3"/>
      <c r="H298" s="1"/>
      <c r="I298" s="3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3"/>
      <c r="H299" s="1"/>
      <c r="I299" s="3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3"/>
      <c r="H300" s="1"/>
      <c r="I300" s="3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3"/>
      <c r="H301" s="1"/>
      <c r="I301" s="3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3"/>
      <c r="H302" s="1"/>
      <c r="I302" s="3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3"/>
      <c r="H303" s="1"/>
      <c r="I303" s="3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3"/>
      <c r="H304" s="1"/>
      <c r="I304" s="3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3"/>
      <c r="H305" s="1"/>
      <c r="I305" s="3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3"/>
      <c r="H306" s="1"/>
      <c r="I306" s="3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3"/>
      <c r="H307" s="1"/>
      <c r="I307" s="3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3"/>
      <c r="H308" s="1"/>
      <c r="I308" s="3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3"/>
      <c r="H309" s="1"/>
      <c r="I309" s="3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3"/>
      <c r="H310" s="1"/>
      <c r="I310" s="3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3"/>
      <c r="H311" s="1"/>
      <c r="I311" s="3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3"/>
      <c r="H312" s="1"/>
      <c r="I312" s="3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3"/>
      <c r="H313" s="1"/>
      <c r="I313" s="3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3"/>
      <c r="H314" s="1"/>
      <c r="I314" s="3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3"/>
      <c r="H315" s="1"/>
      <c r="I315" s="3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3"/>
      <c r="H316" s="1"/>
      <c r="I316" s="3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3"/>
      <c r="H317" s="1"/>
      <c r="I317" s="3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3"/>
      <c r="H318" s="1"/>
      <c r="I318" s="3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3"/>
      <c r="H319" s="1"/>
      <c r="I319" s="3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3"/>
      <c r="H320" s="1"/>
      <c r="I320" s="3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3"/>
      <c r="H321" s="1"/>
      <c r="I321" s="3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3"/>
      <c r="H322" s="1"/>
      <c r="I322" s="3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3"/>
      <c r="H323" s="1"/>
      <c r="I323" s="3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3"/>
      <c r="H324" s="1"/>
      <c r="I324" s="3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3"/>
      <c r="H325" s="1"/>
      <c r="I325" s="3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3"/>
      <c r="H326" s="1"/>
      <c r="I326" s="3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3"/>
      <c r="H327" s="1"/>
      <c r="I327" s="3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3"/>
      <c r="H328" s="1"/>
      <c r="I328" s="3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3"/>
      <c r="H329" s="1"/>
      <c r="I329" s="3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3"/>
      <c r="H330" s="1"/>
      <c r="I330" s="3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3"/>
      <c r="H331" s="1"/>
      <c r="I331" s="3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3"/>
      <c r="H332" s="1"/>
      <c r="I332" s="3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3"/>
      <c r="H333" s="1"/>
      <c r="I333" s="3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3"/>
      <c r="H334" s="1"/>
      <c r="I334" s="3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3"/>
      <c r="H335" s="1"/>
      <c r="I335" s="3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3"/>
      <c r="H336" s="1"/>
      <c r="I336" s="3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3"/>
      <c r="H337" s="1"/>
      <c r="I337" s="3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3"/>
      <c r="H338" s="1"/>
      <c r="I338" s="3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3"/>
      <c r="H339" s="1"/>
      <c r="I339" s="3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3"/>
      <c r="H340" s="1"/>
      <c r="I340" s="3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3"/>
      <c r="H341" s="1"/>
      <c r="I341" s="3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3"/>
      <c r="H342" s="1"/>
      <c r="I342" s="3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3"/>
      <c r="H343" s="1"/>
      <c r="I343" s="3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3"/>
      <c r="H344" s="1"/>
      <c r="I344" s="3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3"/>
      <c r="H345" s="1"/>
      <c r="I345" s="3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3"/>
      <c r="H346" s="1"/>
      <c r="I346" s="3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3"/>
      <c r="H347" s="1"/>
      <c r="I347" s="3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3"/>
      <c r="H348" s="1"/>
      <c r="I348" s="3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3"/>
      <c r="H349" s="1"/>
      <c r="I349" s="3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3"/>
      <c r="H350" s="1"/>
      <c r="I350" s="3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3"/>
      <c r="H351" s="1"/>
      <c r="I351" s="3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3"/>
      <c r="H352" s="1"/>
      <c r="I352" s="3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3"/>
      <c r="H353" s="1"/>
      <c r="I353" s="3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3"/>
      <c r="H354" s="1"/>
      <c r="I354" s="3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3"/>
      <c r="H355" s="1"/>
      <c r="I355" s="3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3"/>
      <c r="H356" s="1"/>
      <c r="I356" s="3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3"/>
      <c r="H357" s="1"/>
      <c r="I357" s="3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3"/>
      <c r="H358" s="1"/>
      <c r="I358" s="3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3"/>
      <c r="H359" s="1"/>
      <c r="I359" s="3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3"/>
      <c r="H360" s="1"/>
      <c r="I360" s="3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3"/>
      <c r="H361" s="1"/>
      <c r="I361" s="3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3"/>
      <c r="H362" s="1"/>
      <c r="I362" s="3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3"/>
      <c r="H363" s="1"/>
      <c r="I363" s="3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3"/>
      <c r="H364" s="1"/>
      <c r="I364" s="3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3"/>
      <c r="H365" s="1"/>
      <c r="I365" s="3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3"/>
      <c r="H366" s="1"/>
      <c r="I366" s="3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3"/>
      <c r="H367" s="1"/>
      <c r="I367" s="3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3"/>
      <c r="H368" s="1"/>
      <c r="I368" s="3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3"/>
      <c r="H369" s="1"/>
      <c r="I369" s="3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3"/>
      <c r="H370" s="1"/>
      <c r="I370" s="3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3"/>
      <c r="H371" s="1"/>
      <c r="I371" s="3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3"/>
      <c r="H372" s="1"/>
      <c r="I372" s="3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3"/>
      <c r="H373" s="1"/>
      <c r="I373" s="3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3"/>
      <c r="H374" s="1"/>
      <c r="I374" s="3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3"/>
      <c r="H375" s="1"/>
      <c r="I375" s="3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3"/>
      <c r="H376" s="1"/>
      <c r="I376" s="3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3"/>
      <c r="H377" s="1"/>
      <c r="I377" s="3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3"/>
      <c r="H378" s="1"/>
      <c r="I378" s="3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3"/>
      <c r="H379" s="1"/>
      <c r="I379" s="3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3"/>
      <c r="H380" s="1"/>
      <c r="I380" s="3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3"/>
      <c r="H381" s="1"/>
      <c r="I381" s="3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3"/>
      <c r="H382" s="1"/>
      <c r="I382" s="3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3"/>
      <c r="H383" s="1"/>
      <c r="I383" s="3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3"/>
      <c r="H384" s="1"/>
      <c r="I384" s="3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3"/>
      <c r="H385" s="1"/>
      <c r="I385" s="3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3"/>
      <c r="H386" s="1"/>
      <c r="I386" s="3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3"/>
      <c r="H387" s="1"/>
      <c r="I387" s="3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3"/>
      <c r="H388" s="1"/>
      <c r="I388" s="3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3"/>
      <c r="H389" s="1"/>
      <c r="I389" s="3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3"/>
      <c r="H390" s="1"/>
      <c r="I390" s="3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3"/>
      <c r="H391" s="1"/>
      <c r="I391" s="3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3"/>
      <c r="H392" s="1"/>
      <c r="I392" s="3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3"/>
      <c r="H393" s="1"/>
      <c r="I393" s="3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3"/>
      <c r="H394" s="1"/>
      <c r="I394" s="3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3"/>
      <c r="H395" s="1"/>
      <c r="I395" s="3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3"/>
      <c r="H396" s="1"/>
      <c r="I396" s="3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3"/>
      <c r="H397" s="1"/>
      <c r="I397" s="3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3"/>
      <c r="H398" s="1"/>
      <c r="I398" s="3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3"/>
      <c r="H399" s="1"/>
      <c r="I399" s="3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3"/>
      <c r="H400" s="1"/>
      <c r="I400" s="3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3"/>
      <c r="H401" s="1"/>
      <c r="I401" s="3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3"/>
      <c r="H402" s="1"/>
      <c r="I402" s="3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3"/>
      <c r="H403" s="1"/>
      <c r="I403" s="3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3"/>
      <c r="H404" s="1"/>
      <c r="I404" s="3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3"/>
      <c r="H405" s="1"/>
      <c r="I405" s="3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3"/>
      <c r="H406" s="1"/>
      <c r="I406" s="3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3"/>
      <c r="H407" s="1"/>
      <c r="I407" s="3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3"/>
      <c r="H408" s="1"/>
      <c r="I408" s="3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3"/>
      <c r="H409" s="1"/>
      <c r="I409" s="3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3"/>
      <c r="H410" s="1"/>
      <c r="I410" s="3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3"/>
      <c r="H411" s="1"/>
      <c r="I411" s="3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3"/>
      <c r="H412" s="1"/>
      <c r="I412" s="3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3"/>
      <c r="H413" s="1"/>
      <c r="I413" s="3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3"/>
      <c r="H414" s="1"/>
      <c r="I414" s="3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3"/>
      <c r="H415" s="1"/>
      <c r="I415" s="3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3"/>
      <c r="H416" s="1"/>
      <c r="I416" s="3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3"/>
      <c r="H417" s="1"/>
      <c r="I417" s="3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3"/>
      <c r="H418" s="1"/>
      <c r="I418" s="3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3"/>
      <c r="H419" s="1"/>
      <c r="I419" s="3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3"/>
      <c r="H420" s="1"/>
      <c r="I420" s="3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3"/>
      <c r="H421" s="1"/>
      <c r="I421" s="3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3"/>
      <c r="H422" s="1"/>
      <c r="I422" s="3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3"/>
      <c r="H423" s="1"/>
      <c r="I423" s="3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3"/>
      <c r="H424" s="1"/>
      <c r="I424" s="3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3"/>
      <c r="H425" s="1"/>
      <c r="I425" s="3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3"/>
      <c r="H426" s="1"/>
      <c r="I426" s="3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3"/>
      <c r="H427" s="1"/>
      <c r="I427" s="3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3"/>
      <c r="H428" s="1"/>
      <c r="I428" s="3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3"/>
      <c r="H429" s="1"/>
      <c r="I429" s="3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3"/>
      <c r="H430" s="1"/>
      <c r="I430" s="3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3"/>
      <c r="H431" s="1"/>
      <c r="I431" s="3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3"/>
      <c r="H432" s="1"/>
      <c r="I432" s="3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3"/>
      <c r="H433" s="1"/>
      <c r="I433" s="3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3"/>
      <c r="H434" s="1"/>
      <c r="I434" s="3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3"/>
      <c r="H435" s="1"/>
      <c r="I435" s="3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3"/>
      <c r="H436" s="1"/>
      <c r="I436" s="3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3"/>
      <c r="H437" s="1"/>
      <c r="I437" s="3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3"/>
      <c r="H438" s="1"/>
      <c r="I438" s="3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3"/>
      <c r="H439" s="1"/>
      <c r="I439" s="3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3"/>
      <c r="H440" s="1"/>
      <c r="I440" s="3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3"/>
      <c r="H441" s="1"/>
      <c r="I441" s="3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3"/>
      <c r="H442" s="1"/>
      <c r="I442" s="3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3"/>
      <c r="H443" s="1"/>
      <c r="I443" s="3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3"/>
      <c r="H444" s="1"/>
      <c r="I444" s="3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3"/>
      <c r="H445" s="1"/>
      <c r="I445" s="3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3"/>
      <c r="H446" s="1"/>
      <c r="I446" s="3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3"/>
      <c r="H447" s="1"/>
      <c r="I447" s="3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3"/>
      <c r="H448" s="1"/>
      <c r="I448" s="3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3"/>
      <c r="H449" s="1"/>
      <c r="I449" s="3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3"/>
      <c r="H450" s="1"/>
      <c r="I450" s="3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3"/>
      <c r="H451" s="1"/>
      <c r="I451" s="3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3"/>
      <c r="H452" s="1"/>
      <c r="I452" s="3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3"/>
      <c r="H453" s="1"/>
      <c r="I453" s="3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3"/>
      <c r="H454" s="1"/>
      <c r="I454" s="3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3"/>
      <c r="H455" s="1"/>
      <c r="I455" s="3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3"/>
      <c r="H456" s="1"/>
      <c r="I456" s="3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3"/>
      <c r="H457" s="1"/>
      <c r="I457" s="3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3"/>
      <c r="H458" s="1"/>
      <c r="I458" s="3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3"/>
      <c r="H459" s="1"/>
      <c r="I459" s="3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3"/>
      <c r="H460" s="1"/>
      <c r="I460" s="3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3"/>
      <c r="H461" s="1"/>
      <c r="I461" s="3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3"/>
      <c r="H462" s="1"/>
      <c r="I462" s="3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3"/>
      <c r="H463" s="1"/>
      <c r="I463" s="3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3"/>
      <c r="H464" s="1"/>
      <c r="I464" s="3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3"/>
      <c r="H465" s="1"/>
      <c r="I465" s="3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3"/>
      <c r="H466" s="1"/>
      <c r="I466" s="3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3"/>
      <c r="H467" s="1"/>
      <c r="I467" s="3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3"/>
      <c r="H468" s="1"/>
      <c r="I468" s="3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3"/>
      <c r="H469" s="1"/>
      <c r="I469" s="3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3"/>
      <c r="H470" s="1"/>
      <c r="I470" s="3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3"/>
      <c r="H471" s="1"/>
      <c r="I471" s="3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3"/>
      <c r="H472" s="1"/>
      <c r="I472" s="3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3"/>
      <c r="H473" s="1"/>
      <c r="I473" s="3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3"/>
      <c r="H474" s="1"/>
      <c r="I474" s="3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3"/>
      <c r="H475" s="1"/>
      <c r="I475" s="3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3"/>
      <c r="H476" s="1"/>
      <c r="I476" s="3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3"/>
      <c r="H477" s="1"/>
      <c r="I477" s="3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3"/>
      <c r="H478" s="1"/>
      <c r="I478" s="3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3"/>
      <c r="H479" s="1"/>
      <c r="I479" s="3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3"/>
      <c r="H480" s="1"/>
      <c r="I480" s="3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3"/>
      <c r="H481" s="1"/>
      <c r="I481" s="3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3"/>
      <c r="H482" s="1"/>
      <c r="I482" s="3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3"/>
      <c r="H483" s="1"/>
      <c r="I483" s="3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3"/>
      <c r="H484" s="1"/>
      <c r="I484" s="3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3"/>
      <c r="H485" s="1"/>
      <c r="I485" s="3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3"/>
      <c r="H486" s="1"/>
      <c r="I486" s="3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3"/>
      <c r="H487" s="1"/>
      <c r="I487" s="3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3"/>
      <c r="H488" s="1"/>
      <c r="I488" s="3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3"/>
      <c r="H489" s="1"/>
      <c r="I489" s="3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3"/>
      <c r="H490" s="1"/>
      <c r="I490" s="3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3"/>
      <c r="H491" s="1"/>
      <c r="I491" s="3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3"/>
      <c r="H492" s="1"/>
      <c r="I492" s="3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3"/>
      <c r="H493" s="1"/>
      <c r="I493" s="3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3"/>
      <c r="H494" s="1"/>
      <c r="I494" s="3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3"/>
      <c r="H495" s="1"/>
      <c r="I495" s="3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3"/>
      <c r="H496" s="1"/>
      <c r="I496" s="3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3"/>
      <c r="H497" s="1"/>
      <c r="I497" s="3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3"/>
      <c r="H498" s="1"/>
      <c r="I498" s="3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3"/>
      <c r="H499" s="1"/>
      <c r="I499" s="3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3"/>
      <c r="H500" s="1"/>
      <c r="I500" s="3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3"/>
      <c r="H501" s="1"/>
      <c r="I501" s="3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3"/>
      <c r="H502" s="1"/>
      <c r="I502" s="3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3"/>
      <c r="H503" s="1"/>
      <c r="I503" s="3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3"/>
      <c r="H504" s="1"/>
      <c r="I504" s="3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3"/>
      <c r="H505" s="1"/>
      <c r="I505" s="3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3"/>
      <c r="H506" s="1"/>
      <c r="I506" s="3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3"/>
      <c r="H507" s="1"/>
      <c r="I507" s="3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3"/>
      <c r="H508" s="1"/>
      <c r="I508" s="3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3"/>
      <c r="H509" s="1"/>
      <c r="I509" s="3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3"/>
      <c r="H510" s="1"/>
      <c r="I510" s="3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3"/>
      <c r="H511" s="1"/>
      <c r="I511" s="3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3"/>
      <c r="H512" s="1"/>
      <c r="I512" s="3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3"/>
      <c r="H513" s="1"/>
      <c r="I513" s="3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3"/>
      <c r="H514" s="1"/>
      <c r="I514" s="3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3"/>
      <c r="H515" s="1"/>
      <c r="I515" s="3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3"/>
      <c r="H516" s="1"/>
      <c r="I516" s="3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3"/>
      <c r="H517" s="1"/>
      <c r="I517" s="3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3"/>
      <c r="H518" s="1"/>
      <c r="I518" s="3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3"/>
      <c r="H519" s="1"/>
      <c r="I519" s="3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3"/>
      <c r="H520" s="1"/>
      <c r="I520" s="3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3"/>
      <c r="H521" s="1"/>
      <c r="I521" s="3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3"/>
      <c r="H522" s="1"/>
      <c r="I522" s="3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3"/>
      <c r="H523" s="1"/>
      <c r="I523" s="3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3"/>
      <c r="H524" s="1"/>
      <c r="I524" s="3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3"/>
      <c r="H525" s="1"/>
      <c r="I525" s="3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3"/>
      <c r="H526" s="1"/>
      <c r="I526" s="3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3"/>
      <c r="H527" s="1"/>
      <c r="I527" s="3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3"/>
      <c r="H528" s="1"/>
      <c r="I528" s="3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3"/>
      <c r="H529" s="1"/>
      <c r="I529" s="3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3"/>
      <c r="H530" s="1"/>
      <c r="I530" s="3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3"/>
      <c r="H531" s="1"/>
      <c r="I531" s="3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3"/>
      <c r="H532" s="1"/>
      <c r="I532" s="3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3"/>
      <c r="H533" s="1"/>
      <c r="I533" s="3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3"/>
      <c r="H534" s="1"/>
      <c r="I534" s="3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3"/>
      <c r="H535" s="1"/>
      <c r="I535" s="3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3"/>
      <c r="H536" s="1"/>
      <c r="I536" s="3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3"/>
      <c r="H537" s="1"/>
      <c r="I537" s="3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3"/>
      <c r="H538" s="1"/>
      <c r="I538" s="3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3"/>
      <c r="H539" s="1"/>
      <c r="I539" s="3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3"/>
      <c r="H540" s="1"/>
      <c r="I540" s="3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3"/>
      <c r="H541" s="1"/>
      <c r="I541" s="3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3"/>
      <c r="H542" s="1"/>
      <c r="I542" s="3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3"/>
      <c r="H543" s="1"/>
      <c r="I543" s="3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3"/>
      <c r="H544" s="1"/>
      <c r="I544" s="3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3"/>
      <c r="H545" s="1"/>
      <c r="I545" s="3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3"/>
      <c r="H546" s="1"/>
      <c r="I546" s="3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3"/>
      <c r="H547" s="1"/>
      <c r="I547" s="3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3"/>
      <c r="H548" s="1"/>
      <c r="I548" s="3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3"/>
      <c r="H549" s="1"/>
      <c r="I549" s="3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3"/>
      <c r="H550" s="1"/>
      <c r="I550" s="3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3"/>
      <c r="H551" s="1"/>
      <c r="I551" s="3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3"/>
      <c r="H552" s="1"/>
      <c r="I552" s="3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3"/>
      <c r="H553" s="1"/>
      <c r="I553" s="3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3"/>
      <c r="H554" s="1"/>
      <c r="I554" s="3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3"/>
      <c r="H555" s="1"/>
      <c r="I555" s="3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3"/>
      <c r="H556" s="1"/>
      <c r="I556" s="3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3"/>
      <c r="H557" s="1"/>
      <c r="I557" s="3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3"/>
      <c r="H558" s="1"/>
      <c r="I558" s="3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3"/>
      <c r="H559" s="1"/>
      <c r="I559" s="3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3"/>
      <c r="H560" s="1"/>
      <c r="I560" s="3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3"/>
      <c r="H561" s="1"/>
      <c r="I561" s="3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3"/>
      <c r="H562" s="1"/>
      <c r="I562" s="3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3"/>
      <c r="H563" s="1"/>
      <c r="I563" s="3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3"/>
      <c r="H564" s="1"/>
      <c r="I564" s="3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3"/>
      <c r="H565" s="1"/>
      <c r="I565" s="3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3"/>
      <c r="H566" s="1"/>
      <c r="I566" s="3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3"/>
      <c r="H567" s="1"/>
      <c r="I567" s="3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3"/>
      <c r="H568" s="1"/>
      <c r="I568" s="3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3"/>
      <c r="H569" s="1"/>
      <c r="I569" s="3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3"/>
      <c r="H570" s="1"/>
      <c r="I570" s="3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3"/>
      <c r="H571" s="1"/>
      <c r="I571" s="3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3"/>
      <c r="H572" s="1"/>
      <c r="I572" s="3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3"/>
      <c r="H573" s="1"/>
      <c r="I573" s="3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3"/>
      <c r="H574" s="1"/>
      <c r="I574" s="3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3"/>
      <c r="H575" s="1"/>
      <c r="I575" s="3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3"/>
      <c r="H576" s="1"/>
      <c r="I576" s="3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3"/>
      <c r="H577" s="1"/>
      <c r="I577" s="3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3"/>
      <c r="H578" s="1"/>
      <c r="I578" s="3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3"/>
      <c r="H579" s="1"/>
      <c r="I579" s="3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3"/>
      <c r="H580" s="1"/>
      <c r="I580" s="3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3"/>
      <c r="H581" s="1"/>
      <c r="I581" s="3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3"/>
      <c r="H582" s="1"/>
      <c r="I582" s="3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3"/>
      <c r="H583" s="1"/>
      <c r="I583" s="3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3"/>
      <c r="H584" s="1"/>
      <c r="I584" s="3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3"/>
      <c r="H585" s="1"/>
      <c r="I585" s="3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3"/>
      <c r="H586" s="1"/>
      <c r="I586" s="3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3"/>
      <c r="H587" s="1"/>
      <c r="I587" s="3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3"/>
      <c r="H588" s="1"/>
      <c r="I588" s="3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3"/>
      <c r="H589" s="1"/>
      <c r="I589" s="3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3"/>
      <c r="H590" s="1"/>
      <c r="I590" s="3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3"/>
      <c r="H591" s="1"/>
      <c r="I591" s="3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3"/>
      <c r="H592" s="1"/>
      <c r="I592" s="3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3"/>
      <c r="H593" s="1"/>
      <c r="I593" s="3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3"/>
      <c r="H594" s="1"/>
      <c r="I594" s="3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3"/>
      <c r="H595" s="1"/>
      <c r="I595" s="3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3"/>
      <c r="H596" s="1"/>
      <c r="I596" s="3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3"/>
      <c r="H597" s="1"/>
      <c r="I597" s="3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3"/>
      <c r="H598" s="1"/>
      <c r="I598" s="3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3"/>
      <c r="H599" s="1"/>
      <c r="I599" s="3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3"/>
      <c r="H600" s="1"/>
      <c r="I600" s="3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3"/>
      <c r="H601" s="1"/>
      <c r="I601" s="3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3"/>
      <c r="H602" s="1"/>
      <c r="I602" s="3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3"/>
      <c r="H603" s="1"/>
      <c r="I603" s="3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3"/>
      <c r="H604" s="1"/>
      <c r="I604" s="3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3"/>
      <c r="H605" s="1"/>
      <c r="I605" s="3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3"/>
      <c r="H606" s="1"/>
      <c r="I606" s="3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3"/>
      <c r="H607" s="1"/>
      <c r="I607" s="3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3"/>
      <c r="H608" s="1"/>
      <c r="I608" s="3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3"/>
      <c r="H609" s="1"/>
      <c r="I609" s="3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3"/>
      <c r="H610" s="1"/>
      <c r="I610" s="3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3"/>
      <c r="H611" s="1"/>
      <c r="I611" s="3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3"/>
      <c r="H612" s="1"/>
      <c r="I612" s="3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3"/>
      <c r="H613" s="1"/>
      <c r="I613" s="3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3"/>
      <c r="H614" s="1"/>
      <c r="I614" s="3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3"/>
      <c r="H615" s="1"/>
      <c r="I615" s="3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3"/>
      <c r="H616" s="1"/>
      <c r="I616" s="3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3"/>
      <c r="H617" s="1"/>
      <c r="I617" s="3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3"/>
      <c r="H618" s="1"/>
      <c r="I618" s="3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3"/>
      <c r="H619" s="1"/>
      <c r="I619" s="3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3"/>
      <c r="H620" s="1"/>
      <c r="I620" s="3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3"/>
      <c r="H621" s="1"/>
      <c r="I621" s="3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3"/>
      <c r="H622" s="1"/>
      <c r="I622" s="3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3"/>
      <c r="H623" s="1"/>
      <c r="I623" s="3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3"/>
      <c r="H624" s="1"/>
      <c r="I624" s="3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3"/>
      <c r="H625" s="1"/>
      <c r="I625" s="3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3"/>
      <c r="H626" s="1"/>
      <c r="I626" s="3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3"/>
      <c r="H627" s="1"/>
      <c r="I627" s="3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3"/>
      <c r="H628" s="1"/>
      <c r="I628" s="3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3"/>
      <c r="H629" s="1"/>
      <c r="I629" s="3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3"/>
      <c r="H630" s="1"/>
      <c r="I630" s="3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3"/>
      <c r="H631" s="1"/>
      <c r="I631" s="3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3"/>
      <c r="H632" s="1"/>
      <c r="I632" s="3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3"/>
      <c r="H633" s="1"/>
      <c r="I633" s="3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3"/>
      <c r="H634" s="1"/>
      <c r="I634" s="3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3"/>
      <c r="H635" s="1"/>
      <c r="I635" s="3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3"/>
      <c r="H636" s="1"/>
      <c r="I636" s="3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3"/>
      <c r="H637" s="1"/>
      <c r="I637" s="3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3"/>
      <c r="H638" s="1"/>
      <c r="I638" s="3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3"/>
      <c r="H639" s="1"/>
      <c r="I639" s="3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3"/>
      <c r="H640" s="1"/>
      <c r="I640" s="3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3"/>
      <c r="H641" s="1"/>
      <c r="I641" s="3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3"/>
      <c r="H642" s="1"/>
      <c r="I642" s="3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3"/>
      <c r="H643" s="1"/>
      <c r="I643" s="3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3"/>
      <c r="H644" s="1"/>
      <c r="I644" s="3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3"/>
      <c r="H645" s="1"/>
      <c r="I645" s="3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3"/>
      <c r="H646" s="1"/>
      <c r="I646" s="3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3"/>
      <c r="H647" s="1"/>
      <c r="I647" s="3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3"/>
      <c r="H648" s="1"/>
      <c r="I648" s="3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3"/>
      <c r="H649" s="1"/>
      <c r="I649" s="3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3"/>
      <c r="H650" s="1"/>
      <c r="I650" s="3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3"/>
      <c r="H651" s="1"/>
      <c r="I651" s="3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3"/>
      <c r="H652" s="1"/>
      <c r="I652" s="3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3"/>
      <c r="H653" s="1"/>
      <c r="I653" s="3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3"/>
      <c r="H654" s="1"/>
      <c r="I654" s="3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3"/>
      <c r="H655" s="1"/>
      <c r="I655" s="3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3"/>
      <c r="H656" s="1"/>
      <c r="I656" s="3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3"/>
      <c r="H657" s="1"/>
      <c r="I657" s="3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3"/>
      <c r="H658" s="1"/>
      <c r="I658" s="3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3"/>
      <c r="H659" s="1"/>
      <c r="I659" s="3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3"/>
      <c r="H660" s="1"/>
      <c r="I660" s="3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3"/>
      <c r="H661" s="1"/>
      <c r="I661" s="3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3"/>
      <c r="H662" s="1"/>
      <c r="I662" s="3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3"/>
      <c r="H663" s="1"/>
      <c r="I663" s="3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3"/>
      <c r="H664" s="1"/>
      <c r="I664" s="3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3"/>
      <c r="H665" s="1"/>
      <c r="I665" s="3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3"/>
      <c r="H666" s="1"/>
      <c r="I666" s="3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3"/>
      <c r="H667" s="1"/>
      <c r="I667" s="3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3"/>
      <c r="H668" s="1"/>
      <c r="I668" s="3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3"/>
      <c r="H669" s="1"/>
      <c r="I669" s="3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3"/>
      <c r="H670" s="1"/>
      <c r="I670" s="3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3"/>
      <c r="H671" s="1"/>
      <c r="I671" s="3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3"/>
      <c r="H672" s="1"/>
      <c r="I672" s="3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3"/>
      <c r="H673" s="1"/>
      <c r="I673" s="3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3"/>
      <c r="H674" s="1"/>
      <c r="I674" s="3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3"/>
      <c r="H675" s="1"/>
      <c r="I675" s="3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3"/>
      <c r="H676" s="1"/>
      <c r="I676" s="3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3"/>
      <c r="H677" s="1"/>
      <c r="I677" s="3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3"/>
      <c r="H678" s="1"/>
      <c r="I678" s="3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3"/>
      <c r="H679" s="1"/>
      <c r="I679" s="3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3"/>
      <c r="H680" s="1"/>
      <c r="I680" s="3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3"/>
      <c r="H681" s="1"/>
      <c r="I681" s="3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3"/>
      <c r="H682" s="1"/>
      <c r="I682" s="3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3"/>
      <c r="H683" s="1"/>
      <c r="I683" s="3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3"/>
      <c r="H684" s="1"/>
      <c r="I684" s="3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3"/>
      <c r="H685" s="1"/>
      <c r="I685" s="3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3"/>
      <c r="H686" s="1"/>
      <c r="I686" s="3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3"/>
      <c r="H687" s="1"/>
      <c r="I687" s="3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3"/>
      <c r="H688" s="1"/>
      <c r="I688" s="3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3"/>
      <c r="H689" s="1"/>
      <c r="I689" s="3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3"/>
      <c r="H690" s="1"/>
      <c r="I690" s="3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3"/>
      <c r="H691" s="1"/>
      <c r="I691" s="3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3"/>
      <c r="H692" s="1"/>
      <c r="I692" s="3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3"/>
      <c r="H693" s="1"/>
      <c r="I693" s="3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3"/>
      <c r="H694" s="1"/>
      <c r="I694" s="3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3"/>
      <c r="H695" s="1"/>
      <c r="I695" s="3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3"/>
      <c r="H696" s="1"/>
      <c r="I696" s="3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3"/>
      <c r="H697" s="1"/>
      <c r="I697" s="3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3"/>
      <c r="H698" s="1"/>
      <c r="I698" s="3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3"/>
      <c r="H699" s="1"/>
      <c r="I699" s="3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3"/>
      <c r="H700" s="1"/>
      <c r="I700" s="3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3"/>
      <c r="H701" s="1"/>
      <c r="I701" s="3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3"/>
      <c r="H702" s="1"/>
      <c r="I702" s="3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3"/>
      <c r="H703" s="1"/>
      <c r="I703" s="3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3"/>
      <c r="H704" s="1"/>
      <c r="I704" s="3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3"/>
      <c r="H705" s="1"/>
      <c r="I705" s="3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3"/>
      <c r="H706" s="1"/>
      <c r="I706" s="3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3"/>
      <c r="H707" s="1"/>
      <c r="I707" s="3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3"/>
      <c r="H708" s="1"/>
      <c r="I708" s="3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3"/>
      <c r="H709" s="1"/>
      <c r="I709" s="3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3"/>
      <c r="H710" s="1"/>
      <c r="I710" s="3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3"/>
      <c r="H711" s="1"/>
      <c r="I711" s="3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3"/>
      <c r="H712" s="1"/>
      <c r="I712" s="3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3"/>
      <c r="H713" s="1"/>
      <c r="I713" s="3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3"/>
      <c r="H714" s="1"/>
      <c r="I714" s="3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3"/>
      <c r="H715" s="1"/>
      <c r="I715" s="3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3"/>
      <c r="H716" s="1"/>
      <c r="I716" s="3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3"/>
      <c r="H717" s="1"/>
      <c r="I717" s="3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3"/>
      <c r="H718" s="1"/>
      <c r="I718" s="3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3"/>
      <c r="H719" s="1"/>
      <c r="I719" s="3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3"/>
      <c r="H720" s="1"/>
      <c r="I720" s="3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3"/>
      <c r="H721" s="1"/>
      <c r="I721" s="3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3"/>
      <c r="H722" s="1"/>
      <c r="I722" s="3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3"/>
      <c r="H723" s="1"/>
      <c r="I723" s="3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3"/>
      <c r="H724" s="1"/>
      <c r="I724" s="3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3"/>
      <c r="H725" s="1"/>
      <c r="I725" s="3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3"/>
      <c r="H726" s="1"/>
      <c r="I726" s="3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3"/>
      <c r="H727" s="1"/>
      <c r="I727" s="3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3"/>
      <c r="H728" s="1"/>
      <c r="I728" s="3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3"/>
      <c r="H729" s="1"/>
      <c r="I729" s="3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3"/>
      <c r="H730" s="1"/>
      <c r="I730" s="3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3"/>
      <c r="H731" s="1"/>
      <c r="I731" s="3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3"/>
      <c r="H732" s="1"/>
      <c r="I732" s="3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3"/>
      <c r="H733" s="1"/>
      <c r="I733" s="3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3"/>
      <c r="H734" s="1"/>
      <c r="I734" s="3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3"/>
      <c r="H735" s="1"/>
      <c r="I735" s="3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3"/>
      <c r="H736" s="1"/>
      <c r="I736" s="3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3"/>
      <c r="H737" s="1"/>
      <c r="I737" s="3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3"/>
      <c r="H738" s="1"/>
      <c r="I738" s="3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3"/>
      <c r="H739" s="1"/>
      <c r="I739" s="3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3"/>
      <c r="H740" s="1"/>
      <c r="I740" s="3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3"/>
      <c r="H741" s="1"/>
      <c r="I741" s="3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3"/>
      <c r="H742" s="1"/>
      <c r="I742" s="3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3"/>
      <c r="H743" s="1"/>
      <c r="I743" s="3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3"/>
      <c r="H744" s="1"/>
      <c r="I744" s="3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3"/>
      <c r="H745" s="1"/>
      <c r="I745" s="3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3"/>
      <c r="H746" s="1"/>
      <c r="I746" s="3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3"/>
      <c r="H747" s="1"/>
      <c r="I747" s="3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3"/>
      <c r="H748" s="1"/>
      <c r="I748" s="3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3"/>
      <c r="H749" s="1"/>
      <c r="I749" s="3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3"/>
      <c r="H750" s="1"/>
      <c r="I750" s="3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3"/>
      <c r="H751" s="1"/>
      <c r="I751" s="3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3"/>
      <c r="H752" s="1"/>
      <c r="I752" s="3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3"/>
      <c r="H753" s="1"/>
      <c r="I753" s="3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3"/>
      <c r="H754" s="1"/>
      <c r="I754" s="3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3"/>
      <c r="H755" s="1"/>
      <c r="I755" s="3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3"/>
      <c r="H756" s="1"/>
      <c r="I756" s="3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3"/>
      <c r="H757" s="1"/>
      <c r="I757" s="3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3"/>
      <c r="H758" s="1"/>
      <c r="I758" s="3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3"/>
      <c r="H759" s="1"/>
      <c r="I759" s="3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3"/>
      <c r="H760" s="1"/>
      <c r="I760" s="3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3"/>
      <c r="H761" s="1"/>
      <c r="I761" s="3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3"/>
      <c r="H762" s="1"/>
      <c r="I762" s="3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3"/>
      <c r="H763" s="1"/>
      <c r="I763" s="3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3"/>
      <c r="H764" s="1"/>
      <c r="I764" s="3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3"/>
      <c r="H765" s="1"/>
      <c r="I765" s="3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3"/>
      <c r="H766" s="1"/>
      <c r="I766" s="3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3"/>
      <c r="H767" s="1"/>
      <c r="I767" s="3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3"/>
      <c r="H768" s="1"/>
      <c r="I768" s="3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3"/>
      <c r="H769" s="1"/>
      <c r="I769" s="3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3"/>
      <c r="H770" s="1"/>
      <c r="I770" s="3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3"/>
      <c r="H771" s="1"/>
      <c r="I771" s="3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3"/>
      <c r="H772" s="1"/>
      <c r="I772" s="3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3"/>
      <c r="H773" s="1"/>
      <c r="I773" s="3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3"/>
      <c r="H774" s="1"/>
      <c r="I774" s="3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3"/>
      <c r="H775" s="1"/>
      <c r="I775" s="3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3"/>
      <c r="H776" s="1"/>
      <c r="I776" s="3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3"/>
      <c r="H777" s="1"/>
      <c r="I777" s="3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3"/>
      <c r="H778" s="1"/>
      <c r="I778" s="3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3"/>
      <c r="H779" s="1"/>
      <c r="I779" s="3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3"/>
      <c r="H780" s="1"/>
      <c r="I780" s="3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3"/>
      <c r="H781" s="1"/>
      <c r="I781" s="3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3"/>
      <c r="H782" s="1"/>
      <c r="I782" s="3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3"/>
      <c r="H783" s="1"/>
      <c r="I783" s="3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3"/>
      <c r="H784" s="1"/>
      <c r="I784" s="3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3"/>
      <c r="H785" s="1"/>
      <c r="I785" s="3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3"/>
      <c r="H786" s="1"/>
      <c r="I786" s="3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3"/>
      <c r="H787" s="1"/>
      <c r="I787" s="3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3"/>
      <c r="H788" s="1"/>
      <c r="I788" s="3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3"/>
      <c r="H789" s="1"/>
      <c r="I789" s="3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3"/>
      <c r="H790" s="1"/>
      <c r="I790" s="3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3"/>
      <c r="H791" s="1"/>
      <c r="I791" s="3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3"/>
      <c r="H792" s="1"/>
      <c r="I792" s="3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3"/>
      <c r="H793" s="1"/>
      <c r="I793" s="3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3"/>
      <c r="H794" s="1"/>
      <c r="I794" s="3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3"/>
      <c r="H795" s="1"/>
      <c r="I795" s="3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3"/>
      <c r="H796" s="1"/>
      <c r="I796" s="3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3"/>
      <c r="H797" s="1"/>
      <c r="I797" s="3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3"/>
      <c r="H798" s="1"/>
      <c r="I798" s="3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3"/>
      <c r="H799" s="1"/>
      <c r="I799" s="3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3"/>
      <c r="H800" s="1"/>
      <c r="I800" s="3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3"/>
      <c r="H801" s="1"/>
      <c r="I801" s="3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3"/>
      <c r="H802" s="1"/>
      <c r="I802" s="3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3"/>
      <c r="H803" s="1"/>
      <c r="I803" s="3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3"/>
      <c r="H804" s="1"/>
      <c r="I804" s="3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3"/>
      <c r="H805" s="1"/>
      <c r="I805" s="3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3"/>
      <c r="H806" s="1"/>
      <c r="I806" s="3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3"/>
      <c r="H807" s="1"/>
      <c r="I807" s="3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3"/>
      <c r="H808" s="1"/>
      <c r="I808" s="3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3"/>
      <c r="H809" s="1"/>
      <c r="I809" s="3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3"/>
      <c r="H810" s="1"/>
      <c r="I810" s="3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3"/>
      <c r="H811" s="1"/>
      <c r="I811" s="3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3"/>
      <c r="H812" s="1"/>
      <c r="I812" s="3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3"/>
      <c r="H813" s="1"/>
      <c r="I813" s="3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3"/>
      <c r="H814" s="1"/>
      <c r="I814" s="3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3"/>
      <c r="H815" s="1"/>
      <c r="I815" s="3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3"/>
      <c r="H816" s="1"/>
      <c r="I816" s="3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3"/>
      <c r="H817" s="1"/>
      <c r="I817" s="3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3"/>
      <c r="H818" s="1"/>
      <c r="I818" s="3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3"/>
      <c r="H819" s="1"/>
      <c r="I819" s="3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3"/>
      <c r="H820" s="1"/>
      <c r="I820" s="3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3"/>
      <c r="H821" s="1"/>
      <c r="I821" s="3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3"/>
      <c r="H822" s="1"/>
      <c r="I822" s="3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3"/>
      <c r="H823" s="1"/>
      <c r="I823" s="3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3"/>
      <c r="H824" s="1"/>
      <c r="I824" s="3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3"/>
      <c r="H825" s="1"/>
      <c r="I825" s="3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3"/>
      <c r="H826" s="1"/>
      <c r="I826" s="3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3"/>
      <c r="H827" s="1"/>
      <c r="I827" s="3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3"/>
      <c r="H828" s="1"/>
      <c r="I828" s="3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3"/>
      <c r="H829" s="1"/>
      <c r="I829" s="3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3"/>
      <c r="H830" s="1"/>
      <c r="I830" s="3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3"/>
      <c r="H831" s="1"/>
      <c r="I831" s="3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3"/>
      <c r="H832" s="1"/>
      <c r="I832" s="3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3"/>
      <c r="H833" s="1"/>
      <c r="I833" s="3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3"/>
      <c r="H834" s="1"/>
      <c r="I834" s="3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3"/>
      <c r="H835" s="1"/>
      <c r="I835" s="3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3"/>
      <c r="H836" s="1"/>
      <c r="I836" s="3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3"/>
      <c r="H837" s="1"/>
      <c r="I837" s="3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3"/>
      <c r="H838" s="1"/>
      <c r="I838" s="3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3"/>
      <c r="H839" s="1"/>
      <c r="I839" s="3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3"/>
      <c r="H840" s="1"/>
      <c r="I840" s="3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3"/>
      <c r="H841" s="1"/>
      <c r="I841" s="3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3"/>
      <c r="H842" s="1"/>
      <c r="I842" s="3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3"/>
      <c r="H843" s="1"/>
      <c r="I843" s="3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3"/>
      <c r="H844" s="1"/>
      <c r="I844" s="3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3"/>
      <c r="H845" s="1"/>
      <c r="I845" s="3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3"/>
      <c r="H846" s="1"/>
      <c r="I846" s="3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3"/>
      <c r="H847" s="1"/>
      <c r="I847" s="3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3"/>
      <c r="H848" s="1"/>
      <c r="I848" s="3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3"/>
      <c r="H849" s="1"/>
      <c r="I849" s="3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3"/>
      <c r="H850" s="1"/>
      <c r="I850" s="3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3"/>
      <c r="H851" s="1"/>
      <c r="I851" s="3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3"/>
      <c r="H852" s="1"/>
      <c r="I852" s="3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3"/>
      <c r="H853" s="1"/>
      <c r="I853" s="3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3"/>
      <c r="H854" s="1"/>
      <c r="I854" s="3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3"/>
      <c r="H855" s="1"/>
      <c r="I855" s="3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3"/>
      <c r="H856" s="1"/>
      <c r="I856" s="3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3"/>
      <c r="H857" s="1"/>
      <c r="I857" s="3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3"/>
      <c r="H858" s="1"/>
      <c r="I858" s="3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3"/>
      <c r="H859" s="1"/>
      <c r="I859" s="3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3"/>
      <c r="H860" s="1"/>
      <c r="I860" s="3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3"/>
      <c r="H861" s="1"/>
      <c r="I861" s="3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3"/>
      <c r="H862" s="1"/>
      <c r="I862" s="3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3"/>
      <c r="H863" s="1"/>
      <c r="I863" s="3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3"/>
      <c r="H864" s="1"/>
      <c r="I864" s="3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3"/>
      <c r="H865" s="1"/>
      <c r="I865" s="3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3"/>
      <c r="H866" s="1"/>
      <c r="I866" s="3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3"/>
      <c r="H867" s="1"/>
      <c r="I867" s="3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3"/>
      <c r="H868" s="1"/>
      <c r="I868" s="3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3"/>
      <c r="H869" s="1"/>
      <c r="I869" s="3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3"/>
      <c r="H870" s="1"/>
      <c r="I870" s="3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3"/>
      <c r="H871" s="1"/>
      <c r="I871" s="3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3"/>
      <c r="H872" s="1"/>
      <c r="I872" s="3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3"/>
      <c r="H873" s="1"/>
      <c r="I873" s="3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3"/>
      <c r="H874" s="1"/>
      <c r="I874" s="3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3"/>
      <c r="H875" s="1"/>
      <c r="I875" s="3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3"/>
      <c r="H876" s="1"/>
      <c r="I876" s="3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3"/>
      <c r="H877" s="1"/>
      <c r="I877" s="3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3"/>
      <c r="H878" s="1"/>
      <c r="I878" s="3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3"/>
      <c r="H879" s="1"/>
      <c r="I879" s="3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3"/>
      <c r="H880" s="1"/>
      <c r="I880" s="3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3"/>
      <c r="H881" s="1"/>
      <c r="I881" s="3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3"/>
      <c r="H882" s="1"/>
      <c r="I882" s="3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3"/>
      <c r="H883" s="1"/>
      <c r="I883" s="3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3"/>
      <c r="H884" s="1"/>
      <c r="I884" s="3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3"/>
      <c r="H885" s="1"/>
      <c r="I885" s="3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3"/>
      <c r="H886" s="1"/>
      <c r="I886" s="3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3"/>
      <c r="H887" s="1"/>
      <c r="I887" s="3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3"/>
      <c r="H888" s="1"/>
      <c r="I888" s="3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3"/>
      <c r="H889" s="1"/>
      <c r="I889" s="3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3"/>
      <c r="H890" s="1"/>
      <c r="I890" s="3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3"/>
      <c r="H891" s="1"/>
      <c r="I891" s="3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3"/>
      <c r="H892" s="1"/>
      <c r="I892" s="3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3"/>
      <c r="H893" s="1"/>
      <c r="I893" s="3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3"/>
      <c r="H894" s="1"/>
      <c r="I894" s="3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3"/>
      <c r="H895" s="1"/>
      <c r="I895" s="3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3"/>
      <c r="H896" s="1"/>
      <c r="I896" s="3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3"/>
      <c r="H897" s="1"/>
      <c r="I897" s="3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3"/>
      <c r="H898" s="1"/>
      <c r="I898" s="3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3"/>
      <c r="H899" s="1"/>
      <c r="I899" s="3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3"/>
      <c r="H900" s="1"/>
      <c r="I900" s="3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3"/>
      <c r="H901" s="1"/>
      <c r="I901" s="3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3"/>
      <c r="H902" s="1"/>
      <c r="I902" s="3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3"/>
      <c r="H903" s="1"/>
      <c r="I903" s="3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3"/>
      <c r="H904" s="1"/>
      <c r="I904" s="3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3"/>
      <c r="H905" s="1"/>
      <c r="I905" s="3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3"/>
      <c r="H906" s="1"/>
      <c r="I906" s="3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3"/>
      <c r="H907" s="1"/>
      <c r="I907" s="3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3"/>
      <c r="H908" s="1"/>
      <c r="I908" s="3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3"/>
      <c r="H909" s="1"/>
      <c r="I909" s="3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3"/>
      <c r="H910" s="1"/>
      <c r="I910" s="3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3"/>
      <c r="H911" s="1"/>
      <c r="I911" s="3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3"/>
      <c r="H912" s="1"/>
      <c r="I912" s="3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3"/>
      <c r="H913" s="1"/>
      <c r="I913" s="3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3"/>
      <c r="H914" s="1"/>
      <c r="I914" s="3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3"/>
      <c r="H915" s="1"/>
      <c r="I915" s="3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3"/>
      <c r="H916" s="1"/>
      <c r="I916" s="3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3"/>
      <c r="H917" s="1"/>
      <c r="I917" s="3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3"/>
      <c r="H918" s="1"/>
      <c r="I918" s="3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3"/>
      <c r="H919" s="1"/>
      <c r="I919" s="3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3"/>
      <c r="H920" s="1"/>
      <c r="I920" s="3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3"/>
      <c r="H921" s="1"/>
      <c r="I921" s="3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3"/>
      <c r="H922" s="1"/>
      <c r="I922" s="3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3"/>
      <c r="H923" s="1"/>
      <c r="I923" s="3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3"/>
      <c r="H924" s="1"/>
      <c r="I924" s="3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3"/>
      <c r="H925" s="1"/>
      <c r="I925" s="3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3"/>
      <c r="H926" s="1"/>
      <c r="I926" s="3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3"/>
      <c r="H927" s="1"/>
      <c r="I927" s="3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3"/>
      <c r="H928" s="1"/>
      <c r="I928" s="3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3"/>
      <c r="H929" s="1"/>
      <c r="I929" s="3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3"/>
      <c r="H930" s="1"/>
      <c r="I930" s="3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3"/>
      <c r="H931" s="1"/>
      <c r="I931" s="3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3"/>
      <c r="H932" s="1"/>
      <c r="I932" s="3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3"/>
      <c r="H933" s="1"/>
      <c r="I933" s="3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3"/>
      <c r="H934" s="1"/>
      <c r="I934" s="3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3"/>
      <c r="H935" s="1"/>
      <c r="I935" s="3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3"/>
      <c r="H936" s="1"/>
      <c r="I936" s="3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3"/>
      <c r="H937" s="1"/>
      <c r="I937" s="3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3"/>
      <c r="H938" s="1"/>
      <c r="I938" s="3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3"/>
      <c r="H939" s="1"/>
      <c r="I939" s="3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3"/>
      <c r="H940" s="1"/>
      <c r="I940" s="3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3"/>
      <c r="H941" s="1"/>
      <c r="I941" s="3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3"/>
      <c r="H942" s="1"/>
      <c r="I942" s="3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3"/>
      <c r="H943" s="1"/>
      <c r="I943" s="3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3"/>
      <c r="H944" s="1"/>
      <c r="I944" s="3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3"/>
      <c r="H945" s="1"/>
      <c r="I945" s="3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3"/>
      <c r="H946" s="1"/>
      <c r="I946" s="3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3"/>
      <c r="H947" s="1"/>
      <c r="I947" s="3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3"/>
      <c r="H948" s="1"/>
      <c r="I948" s="3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3"/>
      <c r="H949" s="1"/>
      <c r="I949" s="3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3"/>
      <c r="H950" s="1"/>
      <c r="I950" s="3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3"/>
      <c r="H951" s="1"/>
      <c r="I951" s="3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3"/>
      <c r="H952" s="1"/>
      <c r="I952" s="3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3"/>
      <c r="H953" s="1"/>
      <c r="I953" s="3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3"/>
      <c r="H954" s="1"/>
      <c r="I954" s="3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3"/>
      <c r="H955" s="1"/>
      <c r="I955" s="3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3"/>
      <c r="H956" s="1"/>
      <c r="I956" s="3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3"/>
      <c r="H957" s="1"/>
      <c r="I957" s="3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3"/>
      <c r="H958" s="1"/>
      <c r="I958" s="3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3"/>
      <c r="H959" s="1"/>
      <c r="I959" s="3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3"/>
      <c r="H960" s="1"/>
      <c r="I960" s="3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3"/>
      <c r="H961" s="1"/>
      <c r="I961" s="3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3"/>
      <c r="H962" s="1"/>
      <c r="I962" s="3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3"/>
      <c r="H963" s="1"/>
      <c r="I963" s="3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3"/>
      <c r="H964" s="1"/>
      <c r="I964" s="3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3"/>
      <c r="H965" s="1"/>
      <c r="I965" s="3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3"/>
      <c r="H966" s="1"/>
      <c r="I966" s="3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3"/>
      <c r="H967" s="1"/>
      <c r="I967" s="3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3"/>
      <c r="H968" s="1"/>
      <c r="I968" s="3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3"/>
      <c r="H969" s="1"/>
      <c r="I969" s="3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3"/>
      <c r="H970" s="1"/>
      <c r="I970" s="3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3"/>
      <c r="H971" s="1"/>
      <c r="I971" s="3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3"/>
      <c r="H972" s="1"/>
      <c r="I972" s="3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3"/>
      <c r="H973" s="1"/>
      <c r="I973" s="3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3"/>
      <c r="H974" s="1"/>
      <c r="I974" s="3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3"/>
      <c r="H975" s="1"/>
      <c r="I975" s="3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3"/>
      <c r="H976" s="1"/>
      <c r="I976" s="3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3"/>
      <c r="H977" s="1"/>
      <c r="I977" s="3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3"/>
      <c r="H978" s="1"/>
      <c r="I978" s="3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3"/>
      <c r="H979" s="1"/>
      <c r="I979" s="3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3"/>
      <c r="H980" s="1"/>
      <c r="I980" s="3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3"/>
      <c r="H981" s="1"/>
      <c r="I981" s="3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3"/>
      <c r="H982" s="1"/>
      <c r="I982" s="3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3"/>
      <c r="H983" s="1"/>
      <c r="I983" s="3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3"/>
      <c r="H984" s="1"/>
      <c r="I984" s="3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3"/>
      <c r="H985" s="1"/>
      <c r="I985" s="3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3"/>
      <c r="H986" s="1"/>
      <c r="I986" s="3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3"/>
      <c r="H987" s="1"/>
      <c r="I987" s="3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3"/>
      <c r="H988" s="1"/>
      <c r="I988" s="3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3"/>
      <c r="H989" s="1"/>
      <c r="I989" s="3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3"/>
      <c r="H990" s="1"/>
      <c r="I990" s="3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3"/>
      <c r="H991" s="1"/>
      <c r="I991" s="3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3"/>
      <c r="H992" s="1"/>
      <c r="I992" s="3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3"/>
      <c r="H993" s="1"/>
      <c r="I993" s="3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3"/>
      <c r="H994" s="1"/>
      <c r="I994" s="3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3"/>
      <c r="H995" s="1"/>
      <c r="I995" s="3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3"/>
      <c r="H996" s="1"/>
      <c r="I996" s="3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3"/>
      <c r="H997" s="1"/>
      <c r="I997" s="3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3"/>
      <c r="H998" s="1"/>
      <c r="I998" s="3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3"/>
      <c r="H999" s="1"/>
      <c r="I999" s="3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3"/>
      <c r="H1000" s="1"/>
      <c r="I1000" s="3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C13" sqref="C13"/>
    </sheetView>
  </sheetViews>
  <sheetFormatPr baseColWidth="10" defaultColWidth="14.5" defaultRowHeight="15" customHeight="1"/>
  <cols>
    <col min="1" max="1" width="8.5" customWidth="1"/>
    <col min="2" max="2" width="38.33203125" customWidth="1"/>
    <col min="3" max="4" width="19.5" customWidth="1"/>
    <col min="5" max="5" width="19.1640625" hidden="1" customWidth="1"/>
    <col min="6" max="6" width="25.5" customWidth="1"/>
    <col min="7" max="7" width="28.5" hidden="1" customWidth="1"/>
    <col min="8" max="8" width="15.5" hidden="1" customWidth="1"/>
    <col min="9" max="9" width="14.1640625" hidden="1" customWidth="1"/>
    <col min="10" max="10" width="20.6640625" hidden="1" customWidth="1"/>
    <col min="11" max="11" width="19.5" customWidth="1"/>
    <col min="12" max="12" width="24.1640625" customWidth="1"/>
    <col min="13" max="13" width="15.83203125" customWidth="1"/>
    <col min="14" max="14" width="30" customWidth="1"/>
    <col min="15" max="15" width="16.5" customWidth="1"/>
    <col min="16" max="17" width="8.5" customWidth="1"/>
    <col min="18" max="18" width="16.83203125" customWidth="1"/>
    <col min="19" max="20" width="11.83203125" customWidth="1"/>
    <col min="21" max="26" width="8.5" customWidth="1"/>
  </cols>
  <sheetData>
    <row r="1" spans="1:26" ht="15.75" customHeight="1">
      <c r="A1" s="27" t="s">
        <v>33</v>
      </c>
      <c r="B1" s="28" t="s">
        <v>34</v>
      </c>
      <c r="C1" s="28" t="s">
        <v>3</v>
      </c>
      <c r="D1" s="28" t="s">
        <v>4</v>
      </c>
      <c r="E1" s="28" t="s">
        <v>35</v>
      </c>
      <c r="F1" s="28" t="s">
        <v>36</v>
      </c>
      <c r="G1" s="28" t="s">
        <v>37</v>
      </c>
      <c r="H1" s="28" t="s">
        <v>38</v>
      </c>
      <c r="I1" s="28" t="s">
        <v>39</v>
      </c>
      <c r="J1" s="28" t="s">
        <v>40</v>
      </c>
      <c r="K1" s="29" t="s">
        <v>5</v>
      </c>
      <c r="L1" s="29" t="s">
        <v>6</v>
      </c>
      <c r="M1" s="29" t="s">
        <v>7</v>
      </c>
      <c r="N1" s="30" t="s">
        <v>8</v>
      </c>
      <c r="O1" s="29" t="s">
        <v>9</v>
      </c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 customHeight="1">
      <c r="A2" s="27">
        <v>1</v>
      </c>
      <c r="B2" s="31" t="s">
        <v>41</v>
      </c>
      <c r="C2" s="32">
        <v>66</v>
      </c>
      <c r="D2" s="31" t="s">
        <v>12</v>
      </c>
      <c r="E2" s="31" t="s">
        <v>42</v>
      </c>
      <c r="F2" s="31" t="s">
        <v>43</v>
      </c>
      <c r="G2" s="31" t="s">
        <v>44</v>
      </c>
      <c r="H2" s="32">
        <v>29.891100000000002</v>
      </c>
      <c r="I2" s="32">
        <v>-1.6083400000000001</v>
      </c>
      <c r="J2" s="31" t="s">
        <v>45</v>
      </c>
      <c r="K2" s="33">
        <v>100637000</v>
      </c>
      <c r="L2" s="33">
        <v>71365000</v>
      </c>
      <c r="M2" s="34">
        <f t="shared" ref="M2:M76" si="0">L2/K2</f>
        <v>0.70913282391168253</v>
      </c>
      <c r="N2" s="33">
        <v>29272000</v>
      </c>
      <c r="O2" s="34">
        <f t="shared" ref="O2:O76" si="1">N2/K2</f>
        <v>0.29086717608831741</v>
      </c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5.75" customHeight="1">
      <c r="A3" s="27">
        <v>2</v>
      </c>
      <c r="B3" s="31" t="s">
        <v>46</v>
      </c>
      <c r="C3" s="32">
        <v>60</v>
      </c>
      <c r="D3" s="31" t="s">
        <v>12</v>
      </c>
      <c r="E3" s="31" t="s">
        <v>42</v>
      </c>
      <c r="F3" s="31" t="s">
        <v>43</v>
      </c>
      <c r="G3" s="31" t="s">
        <v>47</v>
      </c>
      <c r="H3" s="32">
        <v>29.82555</v>
      </c>
      <c r="I3" s="32">
        <v>-1.3300099999999999</v>
      </c>
      <c r="J3" s="31" t="s">
        <v>48</v>
      </c>
      <c r="K3" s="33">
        <v>92792000</v>
      </c>
      <c r="L3" s="33">
        <v>64883000</v>
      </c>
      <c r="M3" s="34">
        <f t="shared" si="0"/>
        <v>0.6992305371152685</v>
      </c>
      <c r="N3" s="33">
        <v>27909000</v>
      </c>
      <c r="O3" s="34">
        <f t="shared" si="1"/>
        <v>0.30076946288473144</v>
      </c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5.75" customHeight="1">
      <c r="A4" s="27">
        <v>3</v>
      </c>
      <c r="B4" s="31" t="s">
        <v>49</v>
      </c>
      <c r="C4" s="32">
        <v>110</v>
      </c>
      <c r="D4" s="31" t="s">
        <v>28</v>
      </c>
      <c r="E4" s="31" t="s">
        <v>42</v>
      </c>
      <c r="F4" s="31" t="s">
        <v>43</v>
      </c>
      <c r="G4" s="31" t="s">
        <v>50</v>
      </c>
      <c r="H4" s="32">
        <v>29.832529999999998</v>
      </c>
      <c r="I4" s="32">
        <v>-1.5547299999999999</v>
      </c>
      <c r="J4" s="31" t="s">
        <v>51</v>
      </c>
      <c r="K4" s="33">
        <v>127986000</v>
      </c>
      <c r="L4" s="33">
        <v>90286000</v>
      </c>
      <c r="M4" s="34">
        <f t="shared" si="0"/>
        <v>0.70543653212070068</v>
      </c>
      <c r="N4" s="33">
        <v>37700000</v>
      </c>
      <c r="O4" s="34">
        <f t="shared" si="1"/>
        <v>0.29456346787929932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.75" customHeight="1">
      <c r="A5" s="27">
        <v>4</v>
      </c>
      <c r="B5" s="31" t="s">
        <v>52</v>
      </c>
      <c r="C5" s="32">
        <v>104</v>
      </c>
      <c r="D5" s="31" t="s">
        <v>12</v>
      </c>
      <c r="E5" s="31" t="s">
        <v>42</v>
      </c>
      <c r="F5" s="31" t="s">
        <v>53</v>
      </c>
      <c r="G5" s="31" t="s">
        <v>54</v>
      </c>
      <c r="H5" s="32">
        <v>29.765889999999999</v>
      </c>
      <c r="I5" s="32">
        <v>-1.72848</v>
      </c>
      <c r="J5" s="31" t="s">
        <v>55</v>
      </c>
      <c r="K5" s="33">
        <v>124410000</v>
      </c>
      <c r="L5" s="33">
        <v>88029000</v>
      </c>
      <c r="M5" s="34">
        <f t="shared" si="0"/>
        <v>0.70757173860622136</v>
      </c>
      <c r="N5" s="33">
        <v>36381000</v>
      </c>
      <c r="O5" s="34">
        <f t="shared" si="1"/>
        <v>0.29242826139377864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 customHeight="1">
      <c r="A6" s="27">
        <v>5</v>
      </c>
      <c r="B6" s="31" t="s">
        <v>56</v>
      </c>
      <c r="C6" s="32">
        <v>136</v>
      </c>
      <c r="D6" s="31" t="s">
        <v>28</v>
      </c>
      <c r="E6" s="31" t="s">
        <v>42</v>
      </c>
      <c r="F6" s="31" t="s">
        <v>53</v>
      </c>
      <c r="G6" s="31" t="s">
        <v>57</v>
      </c>
      <c r="H6" s="32">
        <v>29.70026</v>
      </c>
      <c r="I6" s="32">
        <v>-1.6115200000000001</v>
      </c>
      <c r="J6" s="31" t="s">
        <v>58</v>
      </c>
      <c r="K6" s="33">
        <v>143818000</v>
      </c>
      <c r="L6" s="33">
        <v>100684000</v>
      </c>
      <c r="M6" s="34">
        <f t="shared" si="0"/>
        <v>0.70007926685115907</v>
      </c>
      <c r="N6" s="33">
        <v>43134000</v>
      </c>
      <c r="O6" s="34">
        <f t="shared" si="1"/>
        <v>0.29992073314884088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5.75" customHeight="1">
      <c r="A7" s="27">
        <v>6</v>
      </c>
      <c r="B7" s="31" t="s">
        <v>59</v>
      </c>
      <c r="C7" s="32">
        <v>105</v>
      </c>
      <c r="D7" s="31" t="s">
        <v>28</v>
      </c>
      <c r="E7" s="31" t="s">
        <v>42</v>
      </c>
      <c r="F7" s="31" t="s">
        <v>53</v>
      </c>
      <c r="G7" s="31" t="s">
        <v>60</v>
      </c>
      <c r="H7" s="32">
        <v>29.789619999999999</v>
      </c>
      <c r="I7" s="32">
        <v>-1.6364700000000001</v>
      </c>
      <c r="J7" s="31" t="s">
        <v>61</v>
      </c>
      <c r="K7" s="33">
        <v>139513000</v>
      </c>
      <c r="L7" s="33">
        <v>96987000</v>
      </c>
      <c r="M7" s="34">
        <f t="shared" si="0"/>
        <v>0.69518252779310885</v>
      </c>
      <c r="N7" s="33">
        <v>42526000</v>
      </c>
      <c r="O7" s="34">
        <f t="shared" si="1"/>
        <v>0.30481747220689109</v>
      </c>
      <c r="P7" s="27"/>
      <c r="Q7" s="27"/>
      <c r="R7" s="33"/>
      <c r="S7" s="27"/>
      <c r="T7" s="27"/>
      <c r="U7" s="27"/>
      <c r="V7" s="27"/>
      <c r="W7" s="27"/>
      <c r="X7" s="27"/>
      <c r="Y7" s="27"/>
      <c r="Z7" s="27"/>
    </row>
    <row r="8" spans="1:26" ht="15.75" customHeight="1">
      <c r="A8" s="27">
        <v>7</v>
      </c>
      <c r="B8" s="35" t="s">
        <v>62</v>
      </c>
      <c r="C8" s="36">
        <v>76</v>
      </c>
      <c r="D8" s="35" t="s">
        <v>12</v>
      </c>
      <c r="E8" s="31" t="s">
        <v>42</v>
      </c>
      <c r="F8" s="35" t="s">
        <v>63</v>
      </c>
      <c r="G8" s="35" t="s">
        <v>64</v>
      </c>
      <c r="H8" s="36">
        <v>30.138571330000001</v>
      </c>
      <c r="I8" s="36">
        <v>-1.5805032699999999</v>
      </c>
      <c r="J8" s="35" t="s">
        <v>65</v>
      </c>
      <c r="K8" s="33">
        <v>94523000</v>
      </c>
      <c r="L8" s="33">
        <v>66638000</v>
      </c>
      <c r="M8" s="34">
        <f t="shared" si="0"/>
        <v>0.70499243570347958</v>
      </c>
      <c r="N8" s="33">
        <v>27885000</v>
      </c>
      <c r="O8" s="34">
        <f t="shared" si="1"/>
        <v>0.29500756429652042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5.75" customHeight="1">
      <c r="A9" s="27">
        <v>8</v>
      </c>
      <c r="B9" s="31" t="s">
        <v>66</v>
      </c>
      <c r="C9" s="32">
        <v>88</v>
      </c>
      <c r="D9" s="31" t="s">
        <v>12</v>
      </c>
      <c r="E9" s="31" t="s">
        <v>67</v>
      </c>
      <c r="F9" s="31" t="s">
        <v>68</v>
      </c>
      <c r="G9" s="31" t="s">
        <v>69</v>
      </c>
      <c r="H9" s="32">
        <v>29.698119999999999</v>
      </c>
      <c r="I9" s="32">
        <v>-2.7971400000000002</v>
      </c>
      <c r="J9" s="31" t="s">
        <v>70</v>
      </c>
      <c r="K9" s="33">
        <v>107024000</v>
      </c>
      <c r="L9" s="33">
        <v>75317000</v>
      </c>
      <c r="M9" s="34">
        <f t="shared" si="0"/>
        <v>0.70373934818358497</v>
      </c>
      <c r="N9" s="33">
        <v>31707000</v>
      </c>
      <c r="O9" s="34">
        <f t="shared" si="1"/>
        <v>0.29626065181641503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5.75" customHeight="1">
      <c r="A10" s="27">
        <v>9</v>
      </c>
      <c r="B10" s="31" t="s">
        <v>71</v>
      </c>
      <c r="C10" s="32">
        <v>102</v>
      </c>
      <c r="D10" s="31" t="s">
        <v>12</v>
      </c>
      <c r="E10" s="31" t="s">
        <v>67</v>
      </c>
      <c r="F10" s="31" t="s">
        <v>68</v>
      </c>
      <c r="G10" s="31" t="s">
        <v>69</v>
      </c>
      <c r="H10" s="32">
        <v>29.708749999999998</v>
      </c>
      <c r="I10" s="32">
        <v>-2.7759</v>
      </c>
      <c r="J10" s="31" t="s">
        <v>70</v>
      </c>
      <c r="K10" s="33">
        <v>123125000</v>
      </c>
      <c r="L10" s="33">
        <v>86331000</v>
      </c>
      <c r="M10" s="34">
        <f t="shared" si="0"/>
        <v>0.7011654822335025</v>
      </c>
      <c r="N10" s="33">
        <v>36794000</v>
      </c>
      <c r="O10" s="34">
        <f t="shared" si="1"/>
        <v>0.29883451776649744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5.75" customHeight="1">
      <c r="A11" s="27">
        <v>10</v>
      </c>
      <c r="B11" s="31" t="s">
        <v>72</v>
      </c>
      <c r="C11" s="32">
        <v>132</v>
      </c>
      <c r="D11" s="31" t="s">
        <v>12</v>
      </c>
      <c r="E11" s="31" t="s">
        <v>67</v>
      </c>
      <c r="F11" s="31" t="s">
        <v>73</v>
      </c>
      <c r="G11" s="31" t="s">
        <v>74</v>
      </c>
      <c r="H11" s="32">
        <v>29.660945999999999</v>
      </c>
      <c r="I11" s="32">
        <v>-2.4796819999999999</v>
      </c>
      <c r="J11" s="31" t="s">
        <v>75</v>
      </c>
      <c r="K11" s="33">
        <v>142805000</v>
      </c>
      <c r="L11" s="33">
        <v>99509000</v>
      </c>
      <c r="M11" s="34">
        <f t="shared" si="0"/>
        <v>0.69681733832848991</v>
      </c>
      <c r="N11" s="33">
        <v>43296000</v>
      </c>
      <c r="O11" s="34">
        <f t="shared" si="1"/>
        <v>0.30318266167151009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.75" customHeight="1">
      <c r="A12" s="27">
        <v>11</v>
      </c>
      <c r="B12" s="31" t="s">
        <v>76</v>
      </c>
      <c r="C12" s="32">
        <v>116</v>
      </c>
      <c r="D12" s="31" t="s">
        <v>28</v>
      </c>
      <c r="E12" s="31" t="s">
        <v>67</v>
      </c>
      <c r="F12" s="31" t="s">
        <v>73</v>
      </c>
      <c r="G12" s="31" t="s">
        <v>77</v>
      </c>
      <c r="H12" s="32">
        <v>29.74644</v>
      </c>
      <c r="I12" s="32">
        <v>-2.66052</v>
      </c>
      <c r="J12" s="31" t="s">
        <v>77</v>
      </c>
      <c r="K12" s="33">
        <v>145148000</v>
      </c>
      <c r="L12" s="33">
        <v>101079000</v>
      </c>
      <c r="M12" s="34">
        <f t="shared" si="0"/>
        <v>0.69638575798495328</v>
      </c>
      <c r="N12" s="33">
        <v>44069000</v>
      </c>
      <c r="O12" s="34">
        <f t="shared" si="1"/>
        <v>0.30361424201504672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5.75" customHeight="1">
      <c r="A13" s="27">
        <v>12</v>
      </c>
      <c r="B13" s="31" t="s">
        <v>78</v>
      </c>
      <c r="C13" s="32"/>
      <c r="D13" s="31" t="s">
        <v>28</v>
      </c>
      <c r="E13" s="31" t="s">
        <v>67</v>
      </c>
      <c r="F13" s="31" t="s">
        <v>73</v>
      </c>
      <c r="G13" s="31" t="s">
        <v>79</v>
      </c>
      <c r="H13" s="32">
        <v>29.674389999999999</v>
      </c>
      <c r="I13" s="32">
        <v>-2.41201</v>
      </c>
      <c r="J13" s="31" t="s">
        <v>80</v>
      </c>
      <c r="K13" s="33">
        <v>140497000</v>
      </c>
      <c r="L13" s="33">
        <v>97831000</v>
      </c>
      <c r="M13" s="34">
        <f t="shared" si="0"/>
        <v>0.69632091788436767</v>
      </c>
      <c r="N13" s="33">
        <v>42666000</v>
      </c>
      <c r="O13" s="34">
        <f t="shared" si="1"/>
        <v>0.30367908211563238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5.75" customHeight="1">
      <c r="A14" s="27">
        <v>13</v>
      </c>
      <c r="B14" s="31" t="s">
        <v>81</v>
      </c>
      <c r="C14" s="32">
        <v>69</v>
      </c>
      <c r="D14" s="31" t="s">
        <v>28</v>
      </c>
      <c r="E14" s="31" t="s">
        <v>67</v>
      </c>
      <c r="F14" s="31" t="s">
        <v>73</v>
      </c>
      <c r="G14" s="31" t="s">
        <v>82</v>
      </c>
      <c r="H14" s="32">
        <v>29.71602</v>
      </c>
      <c r="I14" s="32">
        <v>-2.4023099999999999</v>
      </c>
      <c r="J14" s="31" t="s">
        <v>83</v>
      </c>
      <c r="K14" s="33">
        <v>122956000</v>
      </c>
      <c r="L14" s="33">
        <v>86679000</v>
      </c>
      <c r="M14" s="34">
        <f t="shared" si="0"/>
        <v>0.70495949770649668</v>
      </c>
      <c r="N14" s="33">
        <v>36277000</v>
      </c>
      <c r="O14" s="34">
        <f t="shared" si="1"/>
        <v>0.29504050229350337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5.75" customHeight="1">
      <c r="A15" s="27">
        <v>14</v>
      </c>
      <c r="B15" s="31" t="s">
        <v>84</v>
      </c>
      <c r="C15" s="32">
        <v>54</v>
      </c>
      <c r="D15" s="31" t="s">
        <v>12</v>
      </c>
      <c r="E15" s="31" t="s">
        <v>67</v>
      </c>
      <c r="F15" s="31" t="s">
        <v>85</v>
      </c>
      <c r="G15" s="31" t="s">
        <v>86</v>
      </c>
      <c r="H15" s="32">
        <v>29.819396999999999</v>
      </c>
      <c r="I15" s="32">
        <v>-1.9349190000000001</v>
      </c>
      <c r="J15" s="31" t="s">
        <v>87</v>
      </c>
      <c r="K15" s="33">
        <v>84799000</v>
      </c>
      <c r="L15" s="33">
        <v>59293000</v>
      </c>
      <c r="M15" s="34">
        <f t="shared" si="0"/>
        <v>0.6992181511574429</v>
      </c>
      <c r="N15" s="33">
        <v>25506000</v>
      </c>
      <c r="O15" s="34">
        <f t="shared" si="1"/>
        <v>0.3007818488425571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15.75" customHeight="1">
      <c r="A16" s="27">
        <v>15</v>
      </c>
      <c r="B16" s="31" t="s">
        <v>88</v>
      </c>
      <c r="C16" s="32">
        <v>68</v>
      </c>
      <c r="D16" s="31" t="s">
        <v>12</v>
      </c>
      <c r="E16" s="31" t="s">
        <v>67</v>
      </c>
      <c r="F16" s="31" t="s">
        <v>85</v>
      </c>
      <c r="G16" s="31" t="s">
        <v>89</v>
      </c>
      <c r="H16" s="32">
        <v>29.8142</v>
      </c>
      <c r="I16" s="32">
        <v>-1.9262090000000001</v>
      </c>
      <c r="J16" s="31" t="s">
        <v>90</v>
      </c>
      <c r="K16" s="33">
        <v>95066000</v>
      </c>
      <c r="L16" s="33">
        <v>66346000</v>
      </c>
      <c r="M16" s="34">
        <f t="shared" si="0"/>
        <v>0.69789409462899454</v>
      </c>
      <c r="N16" s="33">
        <v>28720000</v>
      </c>
      <c r="O16" s="34">
        <f t="shared" si="1"/>
        <v>0.3021059053710054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5.75" customHeight="1">
      <c r="A17" s="27">
        <v>16</v>
      </c>
      <c r="B17" s="31" t="s">
        <v>91</v>
      </c>
      <c r="C17" s="32">
        <v>60</v>
      </c>
      <c r="D17" s="31" t="s">
        <v>28</v>
      </c>
      <c r="E17" s="31" t="s">
        <v>67</v>
      </c>
      <c r="F17" s="31" t="s">
        <v>85</v>
      </c>
      <c r="G17" s="31" t="s">
        <v>92</v>
      </c>
      <c r="H17" s="32">
        <v>29.847660000000001</v>
      </c>
      <c r="I17" s="32">
        <v>-2.1093299999999999</v>
      </c>
      <c r="J17" s="31" t="s">
        <v>93</v>
      </c>
      <c r="K17" s="33">
        <v>90827000</v>
      </c>
      <c r="L17" s="33">
        <v>63709000</v>
      </c>
      <c r="M17" s="34">
        <f t="shared" si="0"/>
        <v>0.7014323934512865</v>
      </c>
      <c r="N17" s="33">
        <v>27118000</v>
      </c>
      <c r="O17" s="34">
        <f t="shared" si="1"/>
        <v>0.2985676065487135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5.75" customHeight="1">
      <c r="A18" s="27">
        <v>17</v>
      </c>
      <c r="B18" s="31" t="s">
        <v>94</v>
      </c>
      <c r="C18" s="32">
        <v>44</v>
      </c>
      <c r="D18" s="31" t="s">
        <v>28</v>
      </c>
      <c r="E18" s="31" t="s">
        <v>67</v>
      </c>
      <c r="F18" s="31" t="s">
        <v>85</v>
      </c>
      <c r="G18" s="31" t="s">
        <v>92</v>
      </c>
      <c r="H18" s="32">
        <v>29.808910000000001</v>
      </c>
      <c r="I18" s="32">
        <v>-2.0851000000000002</v>
      </c>
      <c r="J18" s="31" t="s">
        <v>94</v>
      </c>
      <c r="K18" s="33">
        <v>82749000</v>
      </c>
      <c r="L18" s="33">
        <v>57191000</v>
      </c>
      <c r="M18" s="34">
        <f t="shared" si="0"/>
        <v>0.69113826148956481</v>
      </c>
      <c r="N18" s="33">
        <v>25558000</v>
      </c>
      <c r="O18" s="34">
        <f t="shared" si="1"/>
        <v>0.30886173851043519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5.75" customHeight="1">
      <c r="A19" s="27">
        <v>18</v>
      </c>
      <c r="B19" s="31" t="s">
        <v>95</v>
      </c>
      <c r="C19" s="32">
        <v>77</v>
      </c>
      <c r="D19" s="31" t="s">
        <v>12</v>
      </c>
      <c r="E19" s="31" t="s">
        <v>96</v>
      </c>
      <c r="F19" s="31" t="s">
        <v>97</v>
      </c>
      <c r="G19" s="31" t="s">
        <v>98</v>
      </c>
      <c r="H19" s="32">
        <v>29.436305000000001</v>
      </c>
      <c r="I19" s="32">
        <v>-2.234305</v>
      </c>
      <c r="J19" s="31" t="s">
        <v>99</v>
      </c>
      <c r="K19" s="33">
        <v>97931000</v>
      </c>
      <c r="L19" s="33">
        <v>67991000</v>
      </c>
      <c r="M19" s="34">
        <f t="shared" si="0"/>
        <v>0.69427454023751412</v>
      </c>
      <c r="N19" s="33">
        <v>29940000</v>
      </c>
      <c r="O19" s="34">
        <f t="shared" si="1"/>
        <v>0.30572545976248583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5.75" customHeight="1">
      <c r="A20" s="27">
        <v>19</v>
      </c>
      <c r="B20" s="31" t="s">
        <v>100</v>
      </c>
      <c r="C20" s="32">
        <v>70</v>
      </c>
      <c r="D20" s="31" t="s">
        <v>28</v>
      </c>
      <c r="E20" s="31" t="s">
        <v>96</v>
      </c>
      <c r="F20" s="31" t="s">
        <v>97</v>
      </c>
      <c r="G20" s="31" t="s">
        <v>101</v>
      </c>
      <c r="H20" s="32">
        <v>29.413810000000002</v>
      </c>
      <c r="I20" s="32">
        <v>-2.2579899999999999</v>
      </c>
      <c r="J20" s="31" t="s">
        <v>102</v>
      </c>
      <c r="K20" s="33">
        <v>97011000</v>
      </c>
      <c r="L20" s="33">
        <v>67910000</v>
      </c>
      <c r="M20" s="34">
        <f t="shared" si="0"/>
        <v>0.70002370865159624</v>
      </c>
      <c r="N20" s="33">
        <v>29101000</v>
      </c>
      <c r="O20" s="34">
        <f t="shared" si="1"/>
        <v>0.29997629134840381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5.75" customHeight="1">
      <c r="A21" s="27">
        <v>20</v>
      </c>
      <c r="B21" s="31" t="s">
        <v>103</v>
      </c>
      <c r="C21" s="32">
        <v>72</v>
      </c>
      <c r="D21" s="31" t="s">
        <v>12</v>
      </c>
      <c r="E21" s="31" t="s">
        <v>96</v>
      </c>
      <c r="F21" s="31" t="s">
        <v>97</v>
      </c>
      <c r="G21" s="31" t="s">
        <v>104</v>
      </c>
      <c r="H21" s="32">
        <v>29.356425000000002</v>
      </c>
      <c r="I21" s="32">
        <v>-2.1535083300000002</v>
      </c>
      <c r="J21" s="31" t="s">
        <v>105</v>
      </c>
      <c r="K21" s="33">
        <v>97943000</v>
      </c>
      <c r="L21" s="33">
        <v>68402000</v>
      </c>
      <c r="M21" s="34">
        <f t="shared" si="0"/>
        <v>0.69838579582001781</v>
      </c>
      <c r="N21" s="33">
        <v>29541000</v>
      </c>
      <c r="O21" s="34">
        <f t="shared" si="1"/>
        <v>0.30161420417998225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>
      <c r="A22" s="27">
        <v>21</v>
      </c>
      <c r="B22" s="31" t="s">
        <v>106</v>
      </c>
      <c r="C22" s="32">
        <v>55</v>
      </c>
      <c r="D22" s="31" t="s">
        <v>12</v>
      </c>
      <c r="E22" s="31" t="s">
        <v>96</v>
      </c>
      <c r="F22" s="31" t="s">
        <v>97</v>
      </c>
      <c r="G22" s="31" t="s">
        <v>107</v>
      </c>
      <c r="H22" s="32">
        <v>29.413150000000002</v>
      </c>
      <c r="I22" s="32">
        <v>-2.1521400000000002</v>
      </c>
      <c r="J22" s="31" t="s">
        <v>108</v>
      </c>
      <c r="K22" s="33">
        <v>93367000</v>
      </c>
      <c r="L22" s="33">
        <v>64723000</v>
      </c>
      <c r="M22" s="34">
        <f t="shared" si="0"/>
        <v>0.69321066329645376</v>
      </c>
      <c r="N22" s="33">
        <v>28644000</v>
      </c>
      <c r="O22" s="34">
        <f t="shared" si="1"/>
        <v>0.30678933670354624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5.75" customHeight="1">
      <c r="A23" s="27">
        <v>22</v>
      </c>
      <c r="B23" s="31" t="s">
        <v>109</v>
      </c>
      <c r="C23" s="32">
        <v>118</v>
      </c>
      <c r="D23" s="31" t="s">
        <v>28</v>
      </c>
      <c r="E23" s="31" t="s">
        <v>96</v>
      </c>
      <c r="F23" s="31" t="s">
        <v>97</v>
      </c>
      <c r="G23" s="31" t="s">
        <v>104</v>
      </c>
      <c r="H23" s="32">
        <v>29.378699999999998</v>
      </c>
      <c r="I23" s="32">
        <v>-2.2015099999999999</v>
      </c>
      <c r="J23" s="31" t="s">
        <v>110</v>
      </c>
      <c r="K23" s="33">
        <v>125833000</v>
      </c>
      <c r="L23" s="33">
        <v>89228000</v>
      </c>
      <c r="M23" s="34">
        <f t="shared" si="0"/>
        <v>0.70909856714852226</v>
      </c>
      <c r="N23" s="33">
        <v>36605000</v>
      </c>
      <c r="O23" s="34">
        <f t="shared" si="1"/>
        <v>0.29090143285147774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>
      <c r="A24" s="27">
        <v>23</v>
      </c>
      <c r="B24" s="31" t="s">
        <v>111</v>
      </c>
      <c r="C24" s="32">
        <v>50</v>
      </c>
      <c r="D24" s="31" t="s">
        <v>12</v>
      </c>
      <c r="E24" s="31" t="s">
        <v>96</v>
      </c>
      <c r="F24" s="31" t="s">
        <v>97</v>
      </c>
      <c r="G24" s="31" t="s">
        <v>112</v>
      </c>
      <c r="H24" s="32">
        <v>29.447798330000001</v>
      </c>
      <c r="I24" s="32">
        <v>-2.2448116699999998</v>
      </c>
      <c r="J24" s="31" t="s">
        <v>99</v>
      </c>
      <c r="K24" s="33">
        <v>89391000</v>
      </c>
      <c r="L24" s="33">
        <v>63548000</v>
      </c>
      <c r="M24" s="34">
        <f t="shared" si="0"/>
        <v>0.71089930753655295</v>
      </c>
      <c r="N24" s="33">
        <v>25843000</v>
      </c>
      <c r="O24" s="34">
        <f t="shared" si="1"/>
        <v>0.28910069246344711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>
      <c r="A25" s="27">
        <v>24</v>
      </c>
      <c r="B25" s="31" t="s">
        <v>113</v>
      </c>
      <c r="C25" s="32">
        <v>133</v>
      </c>
      <c r="D25" s="31" t="s">
        <v>28</v>
      </c>
      <c r="E25" s="31" t="s">
        <v>96</v>
      </c>
      <c r="F25" s="31" t="s">
        <v>97</v>
      </c>
      <c r="G25" s="31" t="s">
        <v>114</v>
      </c>
      <c r="H25" s="32">
        <v>29.456299999999999</v>
      </c>
      <c r="I25" s="32">
        <v>-2.2685399999999998</v>
      </c>
      <c r="J25" s="31" t="s">
        <v>115</v>
      </c>
      <c r="K25" s="33">
        <v>141525000</v>
      </c>
      <c r="L25" s="33">
        <v>98519000</v>
      </c>
      <c r="M25" s="34">
        <f t="shared" si="0"/>
        <v>0.6961243596537714</v>
      </c>
      <c r="N25" s="33">
        <v>43006000</v>
      </c>
      <c r="O25" s="34">
        <f t="shared" si="1"/>
        <v>0.3038756403462286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customHeight="1">
      <c r="A26" s="27">
        <v>25</v>
      </c>
      <c r="B26" s="31" t="s">
        <v>116</v>
      </c>
      <c r="C26" s="32">
        <v>65</v>
      </c>
      <c r="D26" s="31" t="s">
        <v>12</v>
      </c>
      <c r="E26" s="31" t="s">
        <v>67</v>
      </c>
      <c r="F26" s="31" t="s">
        <v>117</v>
      </c>
      <c r="G26" s="31" t="s">
        <v>118</v>
      </c>
      <c r="H26" s="32">
        <v>29.675875260000002</v>
      </c>
      <c r="I26" s="32">
        <v>-1.77785489</v>
      </c>
      <c r="J26" s="31" t="s">
        <v>116</v>
      </c>
      <c r="K26" s="33">
        <v>94234000</v>
      </c>
      <c r="L26" s="33">
        <v>66329000</v>
      </c>
      <c r="M26" s="34">
        <f t="shared" si="0"/>
        <v>0.70387545896385595</v>
      </c>
      <c r="N26" s="33">
        <v>27905000</v>
      </c>
      <c r="O26" s="34">
        <f t="shared" si="1"/>
        <v>0.29612454103614405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 customHeight="1">
      <c r="A27" s="27">
        <v>26</v>
      </c>
      <c r="B27" s="31" t="s">
        <v>119</v>
      </c>
      <c r="C27" s="32">
        <v>80</v>
      </c>
      <c r="D27" s="31" t="s">
        <v>12</v>
      </c>
      <c r="E27" s="31" t="s">
        <v>67</v>
      </c>
      <c r="F27" s="31" t="s">
        <v>117</v>
      </c>
      <c r="G27" s="31" t="s">
        <v>120</v>
      </c>
      <c r="H27" s="32">
        <v>29.675551259999999</v>
      </c>
      <c r="I27" s="32">
        <v>-2.0039303899999998</v>
      </c>
      <c r="J27" s="31" t="s">
        <v>121</v>
      </c>
      <c r="K27" s="33">
        <v>99510000</v>
      </c>
      <c r="L27" s="33">
        <v>69850000</v>
      </c>
      <c r="M27" s="34">
        <f t="shared" si="0"/>
        <v>0.70193950356748069</v>
      </c>
      <c r="N27" s="33">
        <v>29660000</v>
      </c>
      <c r="O27" s="34">
        <f t="shared" si="1"/>
        <v>0.29806049643251936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15.75" customHeight="1">
      <c r="A28" s="27">
        <v>27</v>
      </c>
      <c r="B28" s="31" t="s">
        <v>122</v>
      </c>
      <c r="C28" s="32">
        <v>68</v>
      </c>
      <c r="D28" s="31" t="s">
        <v>28</v>
      </c>
      <c r="E28" s="31" t="s">
        <v>67</v>
      </c>
      <c r="F28" s="31" t="s">
        <v>117</v>
      </c>
      <c r="G28" s="31" t="s">
        <v>123</v>
      </c>
      <c r="H28" s="32">
        <v>29.73471</v>
      </c>
      <c r="I28" s="32">
        <v>-1.93662</v>
      </c>
      <c r="J28" s="31"/>
      <c r="K28" s="33">
        <v>94016000</v>
      </c>
      <c r="L28" s="33">
        <v>65362000</v>
      </c>
      <c r="M28" s="34">
        <f t="shared" si="0"/>
        <v>0.69522208985704559</v>
      </c>
      <c r="N28" s="33">
        <v>28654000</v>
      </c>
      <c r="O28" s="34">
        <f t="shared" si="1"/>
        <v>0.30477791014295441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.75" customHeight="1">
      <c r="A29" s="27">
        <v>28</v>
      </c>
      <c r="B29" s="31" t="s">
        <v>124</v>
      </c>
      <c r="C29" s="32">
        <v>55</v>
      </c>
      <c r="D29" s="31" t="s">
        <v>12</v>
      </c>
      <c r="E29" s="31" t="s">
        <v>42</v>
      </c>
      <c r="F29" s="31" t="s">
        <v>125</v>
      </c>
      <c r="G29" s="31" t="s">
        <v>126</v>
      </c>
      <c r="H29" s="32">
        <v>29.573353999999998</v>
      </c>
      <c r="I29" s="32">
        <v>-1.4924189999999999</v>
      </c>
      <c r="J29" s="31" t="s">
        <v>127</v>
      </c>
      <c r="K29" s="33">
        <v>92810000</v>
      </c>
      <c r="L29" s="33">
        <v>65087000</v>
      </c>
      <c r="M29" s="34">
        <f t="shared" si="0"/>
        <v>0.70129296412024567</v>
      </c>
      <c r="N29" s="33">
        <v>27723000</v>
      </c>
      <c r="O29" s="34">
        <f t="shared" si="1"/>
        <v>0.29870703587975433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>
      <c r="A30" s="27">
        <v>29</v>
      </c>
      <c r="B30" s="31" t="s">
        <v>128</v>
      </c>
      <c r="C30" s="32">
        <v>62</v>
      </c>
      <c r="D30" s="31" t="s">
        <v>12</v>
      </c>
      <c r="E30" s="31" t="s">
        <v>42</v>
      </c>
      <c r="F30" s="31" t="s">
        <v>125</v>
      </c>
      <c r="G30" s="31" t="s">
        <v>129</v>
      </c>
      <c r="H30" s="32">
        <v>29.616202999999999</v>
      </c>
      <c r="I30" s="32">
        <v>-1.4469650000000001</v>
      </c>
      <c r="J30" s="31" t="s">
        <v>130</v>
      </c>
      <c r="K30" s="33">
        <v>90468000</v>
      </c>
      <c r="L30" s="33">
        <v>63641000</v>
      </c>
      <c r="M30" s="34">
        <f t="shared" si="0"/>
        <v>0.70346420833886014</v>
      </c>
      <c r="N30" s="33">
        <f>K30-L30</f>
        <v>26827000</v>
      </c>
      <c r="O30" s="34">
        <f t="shared" si="1"/>
        <v>0.29653579166113986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>
      <c r="A31" s="27">
        <v>30</v>
      </c>
      <c r="B31" s="31" t="s">
        <v>131</v>
      </c>
      <c r="C31" s="32">
        <v>34</v>
      </c>
      <c r="D31" s="31" t="s">
        <v>28</v>
      </c>
      <c r="E31" s="31" t="s">
        <v>42</v>
      </c>
      <c r="F31" s="31" t="s">
        <v>125</v>
      </c>
      <c r="G31" s="31" t="s">
        <v>132</v>
      </c>
      <c r="H31" s="32">
        <v>29.531147000000001</v>
      </c>
      <c r="I31" s="32">
        <v>-1.4755879999999999</v>
      </c>
      <c r="J31" s="31" t="s">
        <v>127</v>
      </c>
      <c r="K31" s="33">
        <v>101406000</v>
      </c>
      <c r="L31" s="33">
        <v>72206000</v>
      </c>
      <c r="M31" s="34">
        <f t="shared" si="0"/>
        <v>0.71204859672997656</v>
      </c>
      <c r="N31" s="33">
        <v>29200000</v>
      </c>
      <c r="O31" s="34">
        <f t="shared" si="1"/>
        <v>0.28795140327002344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customHeight="1">
      <c r="A32" s="27">
        <v>31</v>
      </c>
      <c r="B32" s="31" t="s">
        <v>133</v>
      </c>
      <c r="C32" s="32">
        <v>50</v>
      </c>
      <c r="D32" s="31" t="s">
        <v>12</v>
      </c>
      <c r="E32" s="31" t="s">
        <v>42</v>
      </c>
      <c r="F32" s="31" t="s">
        <v>125</v>
      </c>
      <c r="G32" s="31" t="s">
        <v>129</v>
      </c>
      <c r="H32" s="32">
        <v>29.616916</v>
      </c>
      <c r="I32" s="32">
        <v>-1.454949</v>
      </c>
      <c r="J32" s="31" t="s">
        <v>130</v>
      </c>
      <c r="K32" s="33">
        <v>87968000</v>
      </c>
      <c r="L32" s="33">
        <v>61159000</v>
      </c>
      <c r="M32" s="34">
        <f t="shared" si="0"/>
        <v>0.69524145143688609</v>
      </c>
      <c r="N32" s="33">
        <v>26809000</v>
      </c>
      <c r="O32" s="34">
        <f t="shared" si="1"/>
        <v>0.30475854856311385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>
      <c r="A33" s="27">
        <v>32</v>
      </c>
      <c r="B33" s="31" t="s">
        <v>134</v>
      </c>
      <c r="C33" s="32">
        <v>81</v>
      </c>
      <c r="D33" s="31" t="s">
        <v>28</v>
      </c>
      <c r="E33" s="31" t="s">
        <v>96</v>
      </c>
      <c r="F33" s="31" t="s">
        <v>135</v>
      </c>
      <c r="G33" s="31" t="s">
        <v>136</v>
      </c>
      <c r="H33" s="32">
        <v>29.576499999999999</v>
      </c>
      <c r="I33" s="32">
        <v>-2.0032299999999998</v>
      </c>
      <c r="J33" s="31" t="s">
        <v>137</v>
      </c>
      <c r="K33" s="33">
        <v>123455000</v>
      </c>
      <c r="L33" s="33">
        <v>86365000</v>
      </c>
      <c r="M33" s="34">
        <f t="shared" si="0"/>
        <v>0.69956664371633392</v>
      </c>
      <c r="N33" s="33">
        <v>37090000</v>
      </c>
      <c r="O33" s="34">
        <f t="shared" si="1"/>
        <v>0.30043335628366613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 customHeight="1">
      <c r="A34" s="27">
        <v>33</v>
      </c>
      <c r="B34" s="31" t="s">
        <v>138</v>
      </c>
      <c r="C34" s="32">
        <v>38</v>
      </c>
      <c r="D34" s="31" t="s">
        <v>12</v>
      </c>
      <c r="E34" s="31" t="s">
        <v>96</v>
      </c>
      <c r="F34" s="31" t="s">
        <v>139</v>
      </c>
      <c r="G34" s="31" t="s">
        <v>138</v>
      </c>
      <c r="H34" s="32">
        <v>29.50244</v>
      </c>
      <c r="I34" s="32">
        <v>-1.6197999999999999</v>
      </c>
      <c r="J34" s="31" t="s">
        <v>138</v>
      </c>
      <c r="K34" s="33">
        <v>86498000</v>
      </c>
      <c r="L34" s="33">
        <v>60372000</v>
      </c>
      <c r="M34" s="34">
        <f t="shared" si="0"/>
        <v>0.6979583342967467</v>
      </c>
      <c r="N34" s="33">
        <v>26126000</v>
      </c>
      <c r="O34" s="34">
        <f t="shared" si="1"/>
        <v>0.30204166570325325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.75" customHeight="1">
      <c r="A35" s="27">
        <v>34</v>
      </c>
      <c r="B35" s="31" t="s">
        <v>140</v>
      </c>
      <c r="C35" s="32">
        <v>90</v>
      </c>
      <c r="D35" s="31" t="s">
        <v>12</v>
      </c>
      <c r="E35" s="31" t="s">
        <v>96</v>
      </c>
      <c r="F35" s="31" t="s">
        <v>139</v>
      </c>
      <c r="G35" s="31" t="s">
        <v>141</v>
      </c>
      <c r="H35" s="32">
        <v>29.48884</v>
      </c>
      <c r="I35" s="32">
        <v>-1.6268899999999999</v>
      </c>
      <c r="J35" s="31" t="s">
        <v>142</v>
      </c>
      <c r="K35" s="33">
        <v>111148000</v>
      </c>
      <c r="L35" s="33">
        <v>76354000</v>
      </c>
      <c r="M35" s="34">
        <f t="shared" si="0"/>
        <v>0.68695792996725091</v>
      </c>
      <c r="N35" s="33">
        <v>34794000</v>
      </c>
      <c r="O35" s="34">
        <f t="shared" si="1"/>
        <v>0.31304207003274914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>
      <c r="A36" s="27">
        <v>35</v>
      </c>
      <c r="B36" s="31" t="s">
        <v>143</v>
      </c>
      <c r="C36" s="32">
        <v>79</v>
      </c>
      <c r="D36" s="31" t="s">
        <v>12</v>
      </c>
      <c r="E36" s="31" t="s">
        <v>96</v>
      </c>
      <c r="F36" s="31" t="s">
        <v>139</v>
      </c>
      <c r="G36" s="31" t="s">
        <v>144</v>
      </c>
      <c r="H36" s="32">
        <v>29.544779999999999</v>
      </c>
      <c r="I36" s="32">
        <v>-1.7245999999999999</v>
      </c>
      <c r="J36" s="31" t="s">
        <v>145</v>
      </c>
      <c r="K36" s="33">
        <v>100978000</v>
      </c>
      <c r="L36" s="33">
        <v>70186000</v>
      </c>
      <c r="M36" s="34">
        <f t="shared" si="0"/>
        <v>0.695062290796015</v>
      </c>
      <c r="N36" s="33">
        <v>30792000</v>
      </c>
      <c r="O36" s="34">
        <f t="shared" si="1"/>
        <v>0.30493770920398505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 customHeight="1">
      <c r="A37" s="27">
        <v>36</v>
      </c>
      <c r="B37" s="31" t="s">
        <v>146</v>
      </c>
      <c r="C37" s="32">
        <v>68</v>
      </c>
      <c r="D37" s="31" t="s">
        <v>147</v>
      </c>
      <c r="E37" s="31" t="s">
        <v>67</v>
      </c>
      <c r="F37" s="31" t="s">
        <v>148</v>
      </c>
      <c r="G37" s="31" t="s">
        <v>149</v>
      </c>
      <c r="H37" s="32">
        <v>29.409701999999999</v>
      </c>
      <c r="I37" s="32">
        <v>-2.3459080000000001</v>
      </c>
      <c r="J37" s="31"/>
      <c r="K37" s="37">
        <v>107129000</v>
      </c>
      <c r="L37" s="33">
        <v>75253000</v>
      </c>
      <c r="M37" s="34">
        <f t="shared" si="0"/>
        <v>0.70245218381577346</v>
      </c>
      <c r="N37" s="33">
        <v>31876000</v>
      </c>
      <c r="O37" s="34">
        <f t="shared" si="1"/>
        <v>0.29754781618422649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>
      <c r="A38" s="27">
        <v>37</v>
      </c>
      <c r="B38" s="31" t="s">
        <v>150</v>
      </c>
      <c r="C38" s="32">
        <v>80</v>
      </c>
      <c r="D38" s="31" t="s">
        <v>12</v>
      </c>
      <c r="E38" s="31" t="s">
        <v>67</v>
      </c>
      <c r="F38" s="31" t="s">
        <v>148</v>
      </c>
      <c r="G38" s="31" t="s">
        <v>151</v>
      </c>
      <c r="H38" s="32">
        <v>29.466929</v>
      </c>
      <c r="I38" s="32">
        <v>-2.3326910000000001</v>
      </c>
      <c r="J38" s="31"/>
      <c r="K38" s="37">
        <v>99824000</v>
      </c>
      <c r="L38" s="27">
        <v>69911000</v>
      </c>
      <c r="M38" s="34">
        <f t="shared" si="0"/>
        <v>0.70034260298124695</v>
      </c>
      <c r="N38" s="33">
        <v>29913000</v>
      </c>
      <c r="O38" s="34">
        <f t="shared" si="1"/>
        <v>0.29965739701875299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 customHeight="1">
      <c r="A39" s="27">
        <v>38</v>
      </c>
      <c r="B39" s="31" t="s">
        <v>152</v>
      </c>
      <c r="C39" s="32">
        <v>68</v>
      </c>
      <c r="D39" s="31" t="s">
        <v>28</v>
      </c>
      <c r="E39" s="31" t="s">
        <v>67</v>
      </c>
      <c r="F39" s="31" t="s">
        <v>148</v>
      </c>
      <c r="G39" s="31" t="s">
        <v>113</v>
      </c>
      <c r="H39" s="32">
        <v>29.420031999999999</v>
      </c>
      <c r="I39" s="32">
        <v>-2.346276</v>
      </c>
      <c r="J39" s="31"/>
      <c r="K39" s="37">
        <v>125423000</v>
      </c>
      <c r="L39" s="33">
        <v>88390000</v>
      </c>
      <c r="M39" s="34">
        <f t="shared" si="0"/>
        <v>0.7047351761638615</v>
      </c>
      <c r="N39" s="33">
        <v>37033000</v>
      </c>
      <c r="O39" s="34">
        <f t="shared" si="1"/>
        <v>0.2952648238361385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 customHeight="1">
      <c r="A40" s="27">
        <v>39</v>
      </c>
      <c r="B40" s="31" t="s">
        <v>153</v>
      </c>
      <c r="C40" s="32">
        <v>72</v>
      </c>
      <c r="D40" s="31" t="s">
        <v>147</v>
      </c>
      <c r="E40" s="31" t="s">
        <v>67</v>
      </c>
      <c r="F40" s="31" t="s">
        <v>148</v>
      </c>
      <c r="G40" s="31" t="s">
        <v>154</v>
      </c>
      <c r="H40" s="32">
        <v>29.583016669999999</v>
      </c>
      <c r="I40" s="32">
        <v>2.4955850000000002</v>
      </c>
      <c r="J40" s="31" t="s">
        <v>155</v>
      </c>
      <c r="K40" s="37">
        <v>99826000</v>
      </c>
      <c r="L40" s="33">
        <v>70111000</v>
      </c>
      <c r="M40" s="34">
        <f t="shared" si="0"/>
        <v>0.70233205778053809</v>
      </c>
      <c r="N40" s="33">
        <v>29715000</v>
      </c>
      <c r="O40" s="34">
        <f t="shared" si="1"/>
        <v>0.29766794221946186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ht="15.75" customHeight="1">
      <c r="A41" s="27">
        <v>40</v>
      </c>
      <c r="B41" s="31" t="s">
        <v>76</v>
      </c>
      <c r="C41" s="32">
        <v>106</v>
      </c>
      <c r="D41" s="31" t="s">
        <v>12</v>
      </c>
      <c r="E41" s="31" t="s">
        <v>67</v>
      </c>
      <c r="F41" s="31" t="s">
        <v>148</v>
      </c>
      <c r="G41" s="31" t="s">
        <v>156</v>
      </c>
      <c r="H41" s="32">
        <v>29.563707999999998</v>
      </c>
      <c r="I41" s="32">
        <v>-2.2138629999999999</v>
      </c>
      <c r="J41" s="31" t="s">
        <v>75</v>
      </c>
      <c r="K41" s="37">
        <v>124617000</v>
      </c>
      <c r="L41" s="33">
        <v>85379000</v>
      </c>
      <c r="M41" s="34">
        <f t="shared" si="0"/>
        <v>0.68513124212587373</v>
      </c>
      <c r="N41" s="33">
        <v>39238000</v>
      </c>
      <c r="O41" s="34">
        <f t="shared" si="1"/>
        <v>0.31486875787412633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15.75" customHeight="1">
      <c r="A42" s="27">
        <v>41</v>
      </c>
      <c r="B42" s="31" t="s">
        <v>157</v>
      </c>
      <c r="C42" s="32"/>
      <c r="D42" s="31" t="s">
        <v>28</v>
      </c>
      <c r="E42" s="31" t="s">
        <v>67</v>
      </c>
      <c r="F42" s="31" t="s">
        <v>148</v>
      </c>
      <c r="G42" s="31" t="s">
        <v>95</v>
      </c>
      <c r="H42" s="32">
        <v>29.544103</v>
      </c>
      <c r="I42" s="32">
        <v>-2.3637410000000001</v>
      </c>
      <c r="J42" s="31" t="s">
        <v>158</v>
      </c>
      <c r="K42" s="37">
        <v>188174000</v>
      </c>
      <c r="L42" s="33">
        <v>132090000</v>
      </c>
      <c r="M42" s="34">
        <f t="shared" si="0"/>
        <v>0.70195669965032359</v>
      </c>
      <c r="N42" s="33">
        <v>56084000</v>
      </c>
      <c r="O42" s="34">
        <f t="shared" si="1"/>
        <v>0.29804330034967635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.75" customHeight="1">
      <c r="A43" s="27">
        <v>42</v>
      </c>
      <c r="B43" s="31" t="s">
        <v>159</v>
      </c>
      <c r="C43" s="32">
        <v>77</v>
      </c>
      <c r="D43" s="31" t="s">
        <v>12</v>
      </c>
      <c r="E43" s="31" t="s">
        <v>67</v>
      </c>
      <c r="F43" s="31" t="s">
        <v>148</v>
      </c>
      <c r="G43" s="31" t="s">
        <v>156</v>
      </c>
      <c r="H43" s="32">
        <v>29.585978000000001</v>
      </c>
      <c r="I43" s="32">
        <v>-2.2655180000000001</v>
      </c>
      <c r="J43" s="31" t="s">
        <v>160</v>
      </c>
      <c r="K43" s="37">
        <v>95019000</v>
      </c>
      <c r="L43" s="33">
        <v>66786000</v>
      </c>
      <c r="M43" s="34">
        <f t="shared" si="0"/>
        <v>0.70286995232532445</v>
      </c>
      <c r="N43" s="33">
        <v>28233000</v>
      </c>
      <c r="O43" s="34">
        <f t="shared" si="1"/>
        <v>0.2971300476746756</v>
      </c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>
      <c r="A44" s="27">
        <v>43</v>
      </c>
      <c r="B44" s="31" t="s">
        <v>161</v>
      </c>
      <c r="C44" s="32">
        <v>88</v>
      </c>
      <c r="D44" s="31" t="s">
        <v>12</v>
      </c>
      <c r="E44" s="31" t="s">
        <v>96</v>
      </c>
      <c r="F44" s="31" t="s">
        <v>162</v>
      </c>
      <c r="G44" s="31" t="s">
        <v>163</v>
      </c>
      <c r="H44" s="32">
        <v>29.147335999999999</v>
      </c>
      <c r="I44" s="32">
        <v>-2.353335</v>
      </c>
      <c r="J44" s="31" t="s">
        <v>164</v>
      </c>
      <c r="K44" s="33">
        <v>101264000</v>
      </c>
      <c r="L44" s="33">
        <v>70548000</v>
      </c>
      <c r="M44" s="34">
        <f t="shared" si="0"/>
        <v>0.69667404013272238</v>
      </c>
      <c r="N44" s="33">
        <v>30716000</v>
      </c>
      <c r="O44" s="34">
        <f t="shared" si="1"/>
        <v>0.30332595986727762</v>
      </c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>
      <c r="A45" s="27">
        <v>44</v>
      </c>
      <c r="B45" s="31" t="s">
        <v>165</v>
      </c>
      <c r="C45" s="32">
        <v>68</v>
      </c>
      <c r="D45" s="31" t="s">
        <v>12</v>
      </c>
      <c r="E45" s="31" t="s">
        <v>96</v>
      </c>
      <c r="F45" s="31" t="s">
        <v>162</v>
      </c>
      <c r="G45" s="31" t="s">
        <v>166</v>
      </c>
      <c r="H45" s="32">
        <v>29.291024</v>
      </c>
      <c r="I45" s="32">
        <v>-2.2247490000000001</v>
      </c>
      <c r="J45" s="31" t="s">
        <v>167</v>
      </c>
      <c r="K45" s="33">
        <v>94681000</v>
      </c>
      <c r="L45" s="33">
        <v>66221000</v>
      </c>
      <c r="M45" s="34">
        <f t="shared" si="0"/>
        <v>0.69941170879057046</v>
      </c>
      <c r="N45" s="33">
        <v>28460000</v>
      </c>
      <c r="O45" s="34">
        <f t="shared" si="1"/>
        <v>0.30058829120942954</v>
      </c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15.75" customHeight="1">
      <c r="A46" s="27">
        <v>45</v>
      </c>
      <c r="B46" s="31" t="s">
        <v>168</v>
      </c>
      <c r="C46" s="32">
        <v>86</v>
      </c>
      <c r="D46" s="31" t="s">
        <v>12</v>
      </c>
      <c r="E46" s="31" t="s">
        <v>96</v>
      </c>
      <c r="F46" s="31" t="s">
        <v>162</v>
      </c>
      <c r="G46" s="31" t="s">
        <v>169</v>
      </c>
      <c r="H46" s="32">
        <v>29.256018999999998</v>
      </c>
      <c r="I46" s="32">
        <v>-2.2212679999999998</v>
      </c>
      <c r="J46" s="31" t="s">
        <v>170</v>
      </c>
      <c r="K46" s="33">
        <v>104346000</v>
      </c>
      <c r="L46" s="33">
        <v>73316000</v>
      </c>
      <c r="M46" s="34">
        <f t="shared" si="0"/>
        <v>0.7026239625860119</v>
      </c>
      <c r="N46" s="33">
        <v>31030000</v>
      </c>
      <c r="O46" s="34">
        <f t="shared" si="1"/>
        <v>0.2973760374139881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>
      <c r="A47" s="27">
        <v>46</v>
      </c>
      <c r="B47" s="31" t="s">
        <v>171</v>
      </c>
      <c r="C47" s="32">
        <v>80</v>
      </c>
      <c r="D47" s="31" t="s">
        <v>12</v>
      </c>
      <c r="E47" s="31" t="s">
        <v>96</v>
      </c>
      <c r="F47" s="31" t="s">
        <v>162</v>
      </c>
      <c r="G47" s="31" t="s">
        <v>172</v>
      </c>
      <c r="H47" s="32">
        <v>29.164549999999998</v>
      </c>
      <c r="I47" s="32">
        <v>-2.37608</v>
      </c>
      <c r="J47" s="31" t="s">
        <v>164</v>
      </c>
      <c r="K47" s="33">
        <v>102118000</v>
      </c>
      <c r="L47" s="33">
        <v>71178000</v>
      </c>
      <c r="M47" s="34">
        <f t="shared" si="0"/>
        <v>0.69701717620791637</v>
      </c>
      <c r="N47" s="33">
        <v>30940000</v>
      </c>
      <c r="O47" s="34">
        <f t="shared" si="1"/>
        <v>0.30298282379208369</v>
      </c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75" customHeight="1">
      <c r="A48" s="27">
        <v>47</v>
      </c>
      <c r="B48" s="31" t="s">
        <v>173</v>
      </c>
      <c r="C48" s="32">
        <v>150</v>
      </c>
      <c r="D48" s="31" t="s">
        <v>28</v>
      </c>
      <c r="E48" s="31" t="s">
        <v>67</v>
      </c>
      <c r="F48" s="31" t="s">
        <v>174</v>
      </c>
      <c r="G48" s="31" t="s">
        <v>175</v>
      </c>
      <c r="H48" s="32">
        <v>29.61608</v>
      </c>
      <c r="I48" s="32">
        <v>-2.2924799999999999</v>
      </c>
      <c r="J48" s="31"/>
      <c r="K48" s="33">
        <v>204177000</v>
      </c>
      <c r="L48" s="33">
        <v>136911000</v>
      </c>
      <c r="M48" s="34">
        <f t="shared" si="0"/>
        <v>0.67055055172717792</v>
      </c>
      <c r="N48" s="33">
        <v>67266000</v>
      </c>
      <c r="O48" s="34">
        <f t="shared" si="1"/>
        <v>0.32944944827282213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5.75" customHeight="1">
      <c r="A49" s="27">
        <v>48</v>
      </c>
      <c r="B49" s="31" t="s">
        <v>176</v>
      </c>
      <c r="C49" s="32">
        <v>52</v>
      </c>
      <c r="D49" s="31" t="s">
        <v>12</v>
      </c>
      <c r="E49" s="31" t="s">
        <v>67</v>
      </c>
      <c r="F49" s="31" t="s">
        <v>174</v>
      </c>
      <c r="G49" s="31" t="s">
        <v>177</v>
      </c>
      <c r="H49" s="32">
        <v>29.6845</v>
      </c>
      <c r="I49" s="32">
        <v>-2.3002400000000001</v>
      </c>
      <c r="J49" s="31" t="s">
        <v>178</v>
      </c>
      <c r="K49" s="33">
        <v>86949000</v>
      </c>
      <c r="L49" s="33">
        <v>60636000</v>
      </c>
      <c r="M49" s="34">
        <f t="shared" si="0"/>
        <v>0.69737432287892898</v>
      </c>
      <c r="N49" s="33">
        <v>26313000</v>
      </c>
      <c r="O49" s="34">
        <f t="shared" si="1"/>
        <v>0.30262567712107097</v>
      </c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.75" customHeight="1">
      <c r="A50" s="27">
        <v>49</v>
      </c>
      <c r="B50" s="31" t="s">
        <v>179</v>
      </c>
      <c r="C50" s="32">
        <v>59</v>
      </c>
      <c r="D50" s="31" t="s">
        <v>12</v>
      </c>
      <c r="E50" s="31" t="s">
        <v>67</v>
      </c>
      <c r="F50" s="31" t="s">
        <v>174</v>
      </c>
      <c r="G50" s="31" t="s">
        <v>180</v>
      </c>
      <c r="H50" s="32">
        <v>29.672509999999999</v>
      </c>
      <c r="I50" s="32">
        <v>-2.3354200000000001</v>
      </c>
      <c r="J50" s="31" t="s">
        <v>181</v>
      </c>
      <c r="K50" s="33">
        <v>92282000</v>
      </c>
      <c r="L50" s="33">
        <v>64349000</v>
      </c>
      <c r="M50" s="34">
        <f t="shared" si="0"/>
        <v>0.69730825079647163</v>
      </c>
      <c r="N50" s="33">
        <v>27933000</v>
      </c>
      <c r="O50" s="34">
        <f t="shared" si="1"/>
        <v>0.30269174920352832</v>
      </c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>
      <c r="A51" s="27">
        <v>50</v>
      </c>
      <c r="B51" s="31" t="s">
        <v>182</v>
      </c>
      <c r="C51" s="32">
        <v>45</v>
      </c>
      <c r="D51" s="31" t="s">
        <v>12</v>
      </c>
      <c r="E51" s="31" t="s">
        <v>67</v>
      </c>
      <c r="F51" s="31" t="s">
        <v>174</v>
      </c>
      <c r="G51" s="31" t="s">
        <v>180</v>
      </c>
      <c r="H51" s="32">
        <v>29.693359999999998</v>
      </c>
      <c r="I51" s="32">
        <v>-2.3142200000000002</v>
      </c>
      <c r="J51" s="31"/>
      <c r="K51" s="33">
        <v>82780000</v>
      </c>
      <c r="L51" s="33">
        <v>57533000</v>
      </c>
      <c r="M51" s="34">
        <f t="shared" si="0"/>
        <v>0.6950108721913506</v>
      </c>
      <c r="N51" s="33">
        <v>25247000</v>
      </c>
      <c r="O51" s="34">
        <f t="shared" si="1"/>
        <v>0.30498912780864945</v>
      </c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15.75" customHeight="1">
      <c r="A52" s="27">
        <v>51</v>
      </c>
      <c r="B52" s="31" t="s">
        <v>183</v>
      </c>
      <c r="C52" s="32">
        <v>94</v>
      </c>
      <c r="D52" s="31" t="s">
        <v>12</v>
      </c>
      <c r="E52" s="31" t="s">
        <v>67</v>
      </c>
      <c r="F52" s="31" t="s">
        <v>184</v>
      </c>
      <c r="G52" s="31" t="s">
        <v>185</v>
      </c>
      <c r="H52" s="32">
        <v>29.491949999999999</v>
      </c>
      <c r="I52" s="32">
        <v>-2.6999</v>
      </c>
      <c r="J52" s="31" t="s">
        <v>186</v>
      </c>
      <c r="K52" s="33">
        <v>108262000</v>
      </c>
      <c r="L52" s="33">
        <v>75278000</v>
      </c>
      <c r="M52" s="34">
        <f t="shared" si="0"/>
        <v>0.69533169533169537</v>
      </c>
      <c r="N52" s="33">
        <v>32984000</v>
      </c>
      <c r="O52" s="34">
        <f t="shared" si="1"/>
        <v>0.30466830466830469</v>
      </c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 customHeight="1">
      <c r="A53" s="27">
        <v>52</v>
      </c>
      <c r="B53" s="31" t="s">
        <v>187</v>
      </c>
      <c r="C53" s="32">
        <v>75</v>
      </c>
      <c r="D53" s="31" t="s">
        <v>12</v>
      </c>
      <c r="E53" s="31" t="s">
        <v>67</v>
      </c>
      <c r="F53" s="31" t="s">
        <v>184</v>
      </c>
      <c r="G53" s="31" t="s">
        <v>188</v>
      </c>
      <c r="H53" s="32">
        <v>29.508769999999998</v>
      </c>
      <c r="I53" s="32">
        <v>-2.6126499999999999</v>
      </c>
      <c r="J53" s="31" t="s">
        <v>189</v>
      </c>
      <c r="K53" s="33">
        <v>102527000</v>
      </c>
      <c r="L53" s="33">
        <v>71263000</v>
      </c>
      <c r="M53" s="34">
        <f t="shared" si="0"/>
        <v>0.69506569001336238</v>
      </c>
      <c r="N53" s="33">
        <v>31264000</v>
      </c>
      <c r="O53" s="34">
        <f t="shared" si="1"/>
        <v>0.30493430998663767</v>
      </c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5.75" customHeight="1">
      <c r="A54" s="27">
        <v>53</v>
      </c>
      <c r="B54" s="31" t="s">
        <v>190</v>
      </c>
      <c r="C54" s="32">
        <v>108</v>
      </c>
      <c r="D54" s="31" t="s">
        <v>12</v>
      </c>
      <c r="E54" s="31" t="s">
        <v>67</v>
      </c>
      <c r="F54" s="31" t="s">
        <v>184</v>
      </c>
      <c r="G54" s="31" t="s">
        <v>191</v>
      </c>
      <c r="H54" s="32">
        <v>29.511496000000001</v>
      </c>
      <c r="I54" s="32">
        <v>-2.722467</v>
      </c>
      <c r="J54" s="31" t="s">
        <v>186</v>
      </c>
      <c r="K54" s="37">
        <v>125941000</v>
      </c>
      <c r="L54" s="37">
        <v>89280000</v>
      </c>
      <c r="M54" s="34">
        <f t="shared" si="0"/>
        <v>0.70890337539006365</v>
      </c>
      <c r="N54" s="38">
        <v>36661000</v>
      </c>
      <c r="O54" s="34">
        <f t="shared" si="1"/>
        <v>0.29109662460993641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5.75" customHeight="1">
      <c r="A55" s="27">
        <v>54</v>
      </c>
      <c r="B55" s="31" t="s">
        <v>192</v>
      </c>
      <c r="C55" s="32">
        <v>80</v>
      </c>
      <c r="D55" s="31" t="s">
        <v>12</v>
      </c>
      <c r="E55" s="31" t="s">
        <v>67</v>
      </c>
      <c r="F55" s="31" t="s">
        <v>184</v>
      </c>
      <c r="G55" s="31" t="s">
        <v>193</v>
      </c>
      <c r="H55" s="32">
        <v>29.454443999999999</v>
      </c>
      <c r="I55" s="32">
        <v>-2.6333388900000001</v>
      </c>
      <c r="J55" s="31" t="s">
        <v>194</v>
      </c>
      <c r="K55" s="33">
        <v>100668000</v>
      </c>
      <c r="L55" s="33">
        <v>70475000</v>
      </c>
      <c r="M55" s="34">
        <f t="shared" si="0"/>
        <v>0.7000735089601462</v>
      </c>
      <c r="N55" s="33">
        <v>30193000</v>
      </c>
      <c r="O55" s="34">
        <f t="shared" si="1"/>
        <v>0.2999264910398538</v>
      </c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15.75" customHeight="1">
      <c r="A56" s="27">
        <v>55</v>
      </c>
      <c r="B56" s="31" t="s">
        <v>195</v>
      </c>
      <c r="C56" s="32">
        <v>88</v>
      </c>
      <c r="D56" s="31" t="s">
        <v>12</v>
      </c>
      <c r="E56" s="31" t="s">
        <v>67</v>
      </c>
      <c r="F56" s="31" t="s">
        <v>184</v>
      </c>
      <c r="G56" s="31" t="s">
        <v>196</v>
      </c>
      <c r="H56" s="32">
        <v>29.454916699999998</v>
      </c>
      <c r="I56" s="32">
        <v>-2.7557222000000001</v>
      </c>
      <c r="J56" s="31" t="s">
        <v>197</v>
      </c>
      <c r="K56" s="33">
        <v>111306000</v>
      </c>
      <c r="L56" s="33">
        <v>78402000</v>
      </c>
      <c r="M56" s="34">
        <f t="shared" si="0"/>
        <v>0.70438251307207156</v>
      </c>
      <c r="N56" s="33">
        <v>32904000</v>
      </c>
      <c r="O56" s="34">
        <f t="shared" si="1"/>
        <v>0.29561748692792844</v>
      </c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>
      <c r="A57" s="27">
        <v>56</v>
      </c>
      <c r="B57" s="31" t="s">
        <v>198</v>
      </c>
      <c r="C57" s="32">
        <v>115</v>
      </c>
      <c r="D57" s="31" t="s">
        <v>12</v>
      </c>
      <c r="E57" s="31" t="s">
        <v>67</v>
      </c>
      <c r="F57" s="31" t="s">
        <v>184</v>
      </c>
      <c r="G57" s="31" t="s">
        <v>199</v>
      </c>
      <c r="H57" s="32">
        <v>29.56682</v>
      </c>
      <c r="I57" s="32">
        <v>-2.7358099999999999</v>
      </c>
      <c r="J57" s="31" t="s">
        <v>189</v>
      </c>
      <c r="K57" s="33">
        <v>132503000</v>
      </c>
      <c r="L57" s="33">
        <v>93228000</v>
      </c>
      <c r="M57" s="34">
        <f t="shared" si="0"/>
        <v>0.70359161679358206</v>
      </c>
      <c r="N57" s="33">
        <v>39275000</v>
      </c>
      <c r="O57" s="34">
        <f t="shared" si="1"/>
        <v>0.29640838320641799</v>
      </c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>
      <c r="A58" s="27">
        <v>57</v>
      </c>
      <c r="B58" s="31" t="s">
        <v>200</v>
      </c>
      <c r="C58" s="32">
        <v>42</v>
      </c>
      <c r="D58" s="31" t="s">
        <v>28</v>
      </c>
      <c r="E58" s="31" t="s">
        <v>96</v>
      </c>
      <c r="F58" s="31" t="s">
        <v>201</v>
      </c>
      <c r="G58" s="31" t="s">
        <v>202</v>
      </c>
      <c r="H58" s="32">
        <v>29.273054999999999</v>
      </c>
      <c r="I58" s="32">
        <v>-1.696388</v>
      </c>
      <c r="J58" s="31" t="s">
        <v>203</v>
      </c>
      <c r="K58" s="33">
        <v>110134000</v>
      </c>
      <c r="L58" s="33">
        <v>78658000</v>
      </c>
      <c r="M58" s="34">
        <f t="shared" si="0"/>
        <v>0.71420269853088059</v>
      </c>
      <c r="N58" s="33">
        <v>31476000</v>
      </c>
      <c r="O58" s="34">
        <f t="shared" si="1"/>
        <v>0.28579730146911941</v>
      </c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>
      <c r="A59" s="27">
        <v>58</v>
      </c>
      <c r="B59" s="31" t="s">
        <v>204</v>
      </c>
      <c r="C59" s="32">
        <v>62</v>
      </c>
      <c r="D59" s="31" t="s">
        <v>12</v>
      </c>
      <c r="E59" s="31" t="s">
        <v>96</v>
      </c>
      <c r="F59" s="31" t="s">
        <v>201</v>
      </c>
      <c r="G59" s="31" t="s">
        <v>205</v>
      </c>
      <c r="H59" s="32">
        <v>29.392499999999998</v>
      </c>
      <c r="I59" s="32">
        <v>-1.71333</v>
      </c>
      <c r="J59" s="31" t="s">
        <v>206</v>
      </c>
      <c r="K59" s="33">
        <v>91000000</v>
      </c>
      <c r="L59" s="33">
        <v>63616000</v>
      </c>
      <c r="M59" s="34">
        <f t="shared" si="0"/>
        <v>0.69907692307692304</v>
      </c>
      <c r="N59" s="33">
        <v>27384000</v>
      </c>
      <c r="O59" s="34">
        <f t="shared" si="1"/>
        <v>0.3009230769230769</v>
      </c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>
      <c r="A60" s="27">
        <v>59</v>
      </c>
      <c r="B60" s="31" t="s">
        <v>207</v>
      </c>
      <c r="C60" s="32">
        <v>42</v>
      </c>
      <c r="D60" s="31" t="s">
        <v>28</v>
      </c>
      <c r="E60" s="31" t="s">
        <v>96</v>
      </c>
      <c r="F60" s="31" t="s">
        <v>201</v>
      </c>
      <c r="G60" s="31" t="s">
        <v>208</v>
      </c>
      <c r="H60" s="32">
        <v>29.301020000000001</v>
      </c>
      <c r="I60" s="32">
        <v>-1.69435</v>
      </c>
      <c r="J60" s="31" t="s">
        <v>203</v>
      </c>
      <c r="K60" s="33">
        <v>110558000</v>
      </c>
      <c r="L60" s="33">
        <v>78905000</v>
      </c>
      <c r="M60" s="34">
        <f t="shared" si="0"/>
        <v>0.71369778758660618</v>
      </c>
      <c r="N60" s="33">
        <v>31653000</v>
      </c>
      <c r="O60" s="34">
        <f t="shared" si="1"/>
        <v>0.28630221241339388</v>
      </c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spans="1:26" ht="15.75" customHeight="1">
      <c r="A61" s="27">
        <v>60</v>
      </c>
      <c r="B61" s="31" t="s">
        <v>209</v>
      </c>
      <c r="C61" s="32">
        <v>120</v>
      </c>
      <c r="D61" s="31" t="s">
        <v>12</v>
      </c>
      <c r="E61" s="31" t="s">
        <v>67</v>
      </c>
      <c r="F61" s="31" t="s">
        <v>210</v>
      </c>
      <c r="G61" s="31" t="s">
        <v>211</v>
      </c>
      <c r="H61" s="32">
        <v>29.610900000000001</v>
      </c>
      <c r="I61" s="32">
        <v>-2.1211700000000002</v>
      </c>
      <c r="J61" s="31"/>
      <c r="K61" s="33">
        <v>147190000</v>
      </c>
      <c r="L61" s="33">
        <v>103746000</v>
      </c>
      <c r="M61" s="34">
        <f t="shared" si="0"/>
        <v>0.7048440790814593</v>
      </c>
      <c r="N61" s="33">
        <v>43444000</v>
      </c>
      <c r="O61" s="34">
        <f t="shared" si="1"/>
        <v>0.29515592091854065</v>
      </c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75" customHeight="1">
      <c r="A62" s="27">
        <v>61</v>
      </c>
      <c r="B62" s="31" t="s">
        <v>212</v>
      </c>
      <c r="C62" s="32">
        <v>120</v>
      </c>
      <c r="D62" s="31" t="s">
        <v>12</v>
      </c>
      <c r="E62" s="31" t="s">
        <v>67</v>
      </c>
      <c r="F62" s="31" t="s">
        <v>210</v>
      </c>
      <c r="G62" s="31" t="s">
        <v>213</v>
      </c>
      <c r="H62" s="32">
        <v>29.635010000000001</v>
      </c>
      <c r="I62" s="32">
        <v>-2.1415600000000001</v>
      </c>
      <c r="J62" s="31"/>
      <c r="K62" s="33">
        <v>135186000</v>
      </c>
      <c r="L62" s="33">
        <v>94823000</v>
      </c>
      <c r="M62" s="34">
        <f t="shared" si="0"/>
        <v>0.70142618318464933</v>
      </c>
      <c r="N62" s="33">
        <v>40363000</v>
      </c>
      <c r="O62" s="34">
        <f t="shared" si="1"/>
        <v>0.29857381681535072</v>
      </c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spans="1:26" ht="15.75" customHeight="1">
      <c r="A63" s="27">
        <v>62</v>
      </c>
      <c r="B63" s="31" t="s">
        <v>214</v>
      </c>
      <c r="C63" s="32">
        <v>75</v>
      </c>
      <c r="D63" s="31" t="s">
        <v>28</v>
      </c>
      <c r="E63" s="31" t="s">
        <v>42</v>
      </c>
      <c r="F63" s="31" t="s">
        <v>215</v>
      </c>
      <c r="G63" s="31" t="s">
        <v>216</v>
      </c>
      <c r="H63" s="32">
        <v>29.890360000000001</v>
      </c>
      <c r="I63" s="32">
        <v>-1.62269</v>
      </c>
      <c r="J63" s="31" t="s">
        <v>217</v>
      </c>
      <c r="K63" s="33">
        <v>100702000</v>
      </c>
      <c r="L63" s="33">
        <v>70990000</v>
      </c>
      <c r="M63" s="34">
        <f t="shared" si="0"/>
        <v>0.70495124227920003</v>
      </c>
      <c r="N63" s="33">
        <v>29712000</v>
      </c>
      <c r="O63" s="34">
        <f t="shared" si="1"/>
        <v>0.29504875772079997</v>
      </c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ht="15.75" customHeight="1">
      <c r="A64" s="27">
        <v>63</v>
      </c>
      <c r="B64" s="31" t="s">
        <v>218</v>
      </c>
      <c r="C64" s="32">
        <v>40</v>
      </c>
      <c r="D64" s="31" t="s">
        <v>12</v>
      </c>
      <c r="E64" s="31" t="s">
        <v>42</v>
      </c>
      <c r="F64" s="31" t="s">
        <v>215</v>
      </c>
      <c r="G64" s="31" t="s">
        <v>219</v>
      </c>
      <c r="H64" s="32">
        <v>30.014009999999999</v>
      </c>
      <c r="I64" s="32">
        <v>-1.8204</v>
      </c>
      <c r="J64" s="31" t="s">
        <v>220</v>
      </c>
      <c r="K64" s="33">
        <v>78590000</v>
      </c>
      <c r="L64" s="33">
        <v>55297000</v>
      </c>
      <c r="M64" s="34">
        <f t="shared" si="0"/>
        <v>0.70361369130932694</v>
      </c>
      <c r="N64" s="33">
        <v>23293000</v>
      </c>
      <c r="O64" s="34">
        <f t="shared" si="1"/>
        <v>0.29638630869067312</v>
      </c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spans="1:26" ht="15.75" customHeight="1">
      <c r="A65" s="27">
        <v>64</v>
      </c>
      <c r="B65" s="31" t="s">
        <v>221</v>
      </c>
      <c r="C65" s="32">
        <v>52</v>
      </c>
      <c r="D65" s="31" t="s">
        <v>12</v>
      </c>
      <c r="E65" s="31" t="s">
        <v>42</v>
      </c>
      <c r="F65" s="31" t="s">
        <v>215</v>
      </c>
      <c r="G65" s="31" t="s">
        <v>222</v>
      </c>
      <c r="H65" s="32">
        <v>30.058900000000001</v>
      </c>
      <c r="I65" s="32">
        <v>-1.72441</v>
      </c>
      <c r="J65" s="31" t="s">
        <v>223</v>
      </c>
      <c r="K65" s="33">
        <v>109813000</v>
      </c>
      <c r="L65" s="33">
        <v>76918000</v>
      </c>
      <c r="M65" s="34">
        <f t="shared" si="0"/>
        <v>0.70044530246874237</v>
      </c>
      <c r="N65" s="33">
        <v>32895000</v>
      </c>
      <c r="O65" s="34">
        <f t="shared" si="1"/>
        <v>0.29955469753125769</v>
      </c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ht="15.75" customHeight="1">
      <c r="A66" s="27">
        <v>65</v>
      </c>
      <c r="B66" s="31" t="s">
        <v>224</v>
      </c>
      <c r="C66" s="32">
        <v>120</v>
      </c>
      <c r="D66" s="31" t="s">
        <v>12</v>
      </c>
      <c r="E66" s="31" t="s">
        <v>96</v>
      </c>
      <c r="F66" s="31" t="s">
        <v>225</v>
      </c>
      <c r="G66" s="31" t="s">
        <v>226</v>
      </c>
      <c r="H66" s="32">
        <v>29.106110000000001</v>
      </c>
      <c r="I66" s="32">
        <v>-2.58744</v>
      </c>
      <c r="J66" s="31" t="s">
        <v>227</v>
      </c>
      <c r="K66" s="33">
        <v>131443000</v>
      </c>
      <c r="L66" s="33">
        <v>92134000</v>
      </c>
      <c r="M66" s="34">
        <f t="shared" si="0"/>
        <v>0.7009426139086905</v>
      </c>
      <c r="N66" s="33">
        <v>39309000</v>
      </c>
      <c r="O66" s="34">
        <f t="shared" si="1"/>
        <v>0.29905738609130955</v>
      </c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ht="15.75" customHeight="1">
      <c r="A67" s="27">
        <v>66</v>
      </c>
      <c r="B67" s="31" t="s">
        <v>228</v>
      </c>
      <c r="C67" s="32">
        <v>98</v>
      </c>
      <c r="D67" s="31" t="s">
        <v>12</v>
      </c>
      <c r="E67" s="31" t="s">
        <v>96</v>
      </c>
      <c r="F67" s="31" t="s">
        <v>225</v>
      </c>
      <c r="G67" s="31" t="s">
        <v>226</v>
      </c>
      <c r="H67" s="32">
        <v>29.09516</v>
      </c>
      <c r="I67" s="32">
        <v>-2.5887799999999999</v>
      </c>
      <c r="J67" s="31" t="s">
        <v>229</v>
      </c>
      <c r="K67" s="33">
        <v>118982000</v>
      </c>
      <c r="L67" s="33">
        <v>84492000</v>
      </c>
      <c r="M67" s="34">
        <f t="shared" si="0"/>
        <v>0.7101242204703232</v>
      </c>
      <c r="N67" s="33">
        <v>34490000</v>
      </c>
      <c r="O67" s="34">
        <f t="shared" si="1"/>
        <v>0.28987577952967675</v>
      </c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.75" customHeight="1">
      <c r="A68" s="27">
        <v>67</v>
      </c>
      <c r="B68" s="31" t="s">
        <v>230</v>
      </c>
      <c r="C68" s="32">
        <v>86</v>
      </c>
      <c r="D68" s="31" t="s">
        <v>147</v>
      </c>
      <c r="E68" s="31" t="s">
        <v>96</v>
      </c>
      <c r="F68" s="31" t="s">
        <v>225</v>
      </c>
      <c r="G68" s="31" t="s">
        <v>231</v>
      </c>
      <c r="H68" s="32">
        <v>29.030290000000001</v>
      </c>
      <c r="I68" s="32">
        <v>-2.7018300000000002</v>
      </c>
      <c r="J68" s="31" t="s">
        <v>232</v>
      </c>
      <c r="K68" s="33">
        <v>115448000</v>
      </c>
      <c r="L68" s="33">
        <v>81101000</v>
      </c>
      <c r="M68" s="34">
        <f t="shared" si="0"/>
        <v>0.70248943247176221</v>
      </c>
      <c r="N68" s="33">
        <v>34347000</v>
      </c>
      <c r="O68" s="34">
        <f t="shared" si="1"/>
        <v>0.29751056752823785</v>
      </c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>
      <c r="A69" s="27">
        <v>68</v>
      </c>
      <c r="B69" s="31" t="s">
        <v>233</v>
      </c>
      <c r="C69" s="32">
        <v>67</v>
      </c>
      <c r="D69" s="31" t="s">
        <v>28</v>
      </c>
      <c r="E69" s="31" t="s">
        <v>96</v>
      </c>
      <c r="F69" s="31" t="s">
        <v>225</v>
      </c>
      <c r="G69" s="31" t="s">
        <v>231</v>
      </c>
      <c r="H69" s="32">
        <v>29.03227</v>
      </c>
      <c r="I69" s="32">
        <v>-2.72777</v>
      </c>
      <c r="J69" s="31" t="s">
        <v>232</v>
      </c>
      <c r="K69" s="33">
        <v>124285000</v>
      </c>
      <c r="L69" s="33">
        <v>87175000</v>
      </c>
      <c r="M69" s="34">
        <f t="shared" si="0"/>
        <v>0.70141207708090281</v>
      </c>
      <c r="N69" s="33">
        <v>37110000</v>
      </c>
      <c r="O69" s="34">
        <f t="shared" si="1"/>
        <v>0.29858792291909725</v>
      </c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>
      <c r="A70" s="27">
        <v>69</v>
      </c>
      <c r="B70" s="31" t="s">
        <v>234</v>
      </c>
      <c r="C70" s="32">
        <v>53</v>
      </c>
      <c r="D70" s="31" t="s">
        <v>28</v>
      </c>
      <c r="E70" s="31" t="s">
        <v>96</v>
      </c>
      <c r="F70" s="31" t="s">
        <v>225</v>
      </c>
      <c r="G70" s="31" t="s">
        <v>231</v>
      </c>
      <c r="H70" s="32">
        <v>29.02778</v>
      </c>
      <c r="I70" s="32">
        <v>-2.6872199999999999</v>
      </c>
      <c r="J70" s="31" t="s">
        <v>232</v>
      </c>
      <c r="K70" s="33">
        <v>117261000</v>
      </c>
      <c r="L70" s="33">
        <v>82281000</v>
      </c>
      <c r="M70" s="34">
        <f t="shared" si="0"/>
        <v>0.70169109934249241</v>
      </c>
      <c r="N70" s="33">
        <v>34980000</v>
      </c>
      <c r="O70" s="34">
        <f t="shared" si="1"/>
        <v>0.29830890065750759</v>
      </c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>
      <c r="A71" s="27">
        <v>70</v>
      </c>
      <c r="B71" s="31" t="s">
        <v>235</v>
      </c>
      <c r="C71" s="32">
        <v>48</v>
      </c>
      <c r="D71" s="31" t="s">
        <v>12</v>
      </c>
      <c r="E71" s="31" t="s">
        <v>96</v>
      </c>
      <c r="F71" s="31" t="s">
        <v>236</v>
      </c>
      <c r="G71" s="31" t="s">
        <v>237</v>
      </c>
      <c r="H71" s="32">
        <v>29.30452</v>
      </c>
      <c r="I71" s="32">
        <v>-1.8049500000000001</v>
      </c>
      <c r="J71" s="31" t="s">
        <v>238</v>
      </c>
      <c r="K71" s="33">
        <v>84007000</v>
      </c>
      <c r="L71" s="33">
        <v>59194000</v>
      </c>
      <c r="M71" s="34">
        <f t="shared" si="0"/>
        <v>0.70463175687740309</v>
      </c>
      <c r="N71" s="33">
        <v>24813000</v>
      </c>
      <c r="O71" s="34">
        <f t="shared" si="1"/>
        <v>0.29536824312259691</v>
      </c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>
      <c r="A72" s="27">
        <v>71</v>
      </c>
      <c r="B72" s="31" t="s">
        <v>239</v>
      </c>
      <c r="C72" s="32">
        <v>64</v>
      </c>
      <c r="D72" s="31" t="s">
        <v>12</v>
      </c>
      <c r="E72" s="31" t="s">
        <v>96</v>
      </c>
      <c r="F72" s="31" t="s">
        <v>236</v>
      </c>
      <c r="G72" s="31" t="s">
        <v>240</v>
      </c>
      <c r="H72" s="32">
        <v>29.307770000000001</v>
      </c>
      <c r="I72" s="32">
        <v>-1.7627999999999999</v>
      </c>
      <c r="J72" s="31" t="s">
        <v>241</v>
      </c>
      <c r="K72" s="33">
        <v>95268000</v>
      </c>
      <c r="L72" s="33">
        <v>66298000</v>
      </c>
      <c r="M72" s="34">
        <f t="shared" si="0"/>
        <v>0.69591048410799006</v>
      </c>
      <c r="N72" s="33">
        <v>28970000</v>
      </c>
      <c r="O72" s="34">
        <f t="shared" si="1"/>
        <v>0.30408951589200989</v>
      </c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>
      <c r="A73" s="27">
        <v>72</v>
      </c>
      <c r="B73" s="31" t="s">
        <v>242</v>
      </c>
      <c r="C73" s="32">
        <v>108</v>
      </c>
      <c r="D73" s="31" t="s">
        <v>28</v>
      </c>
      <c r="E73" s="31" t="s">
        <v>96</v>
      </c>
      <c r="F73" s="31" t="s">
        <v>236</v>
      </c>
      <c r="G73" s="31" t="s">
        <v>243</v>
      </c>
      <c r="H73" s="32">
        <v>29.461387999999999</v>
      </c>
      <c r="I73" s="32">
        <v>-1.9622200000000001</v>
      </c>
      <c r="J73" s="31" t="s">
        <v>244</v>
      </c>
      <c r="K73" s="33">
        <v>125871000</v>
      </c>
      <c r="L73" s="33">
        <v>88383000</v>
      </c>
      <c r="M73" s="34">
        <f t="shared" si="0"/>
        <v>0.70217127058655293</v>
      </c>
      <c r="N73" s="33">
        <v>37488000</v>
      </c>
      <c r="O73" s="34">
        <f t="shared" si="1"/>
        <v>0.29782872941344712</v>
      </c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>
      <c r="A74" s="27">
        <v>73</v>
      </c>
      <c r="B74" s="31" t="s">
        <v>245</v>
      </c>
      <c r="C74" s="32">
        <v>82</v>
      </c>
      <c r="D74" s="31" t="s">
        <v>28</v>
      </c>
      <c r="E74" s="31" t="s">
        <v>96</v>
      </c>
      <c r="F74" s="31" t="s">
        <v>236</v>
      </c>
      <c r="G74" s="31" t="s">
        <v>246</v>
      </c>
      <c r="H74" s="32">
        <v>29.95166</v>
      </c>
      <c r="I74" s="32">
        <v>-1.9555499999999999</v>
      </c>
      <c r="J74" s="31"/>
      <c r="K74" s="33">
        <v>103393000</v>
      </c>
      <c r="L74" s="33">
        <v>72239000</v>
      </c>
      <c r="M74" s="34">
        <f t="shared" si="0"/>
        <v>0.69868366330409215</v>
      </c>
      <c r="N74" s="33">
        <v>31154000</v>
      </c>
      <c r="O74" s="34">
        <f t="shared" si="1"/>
        <v>0.30131633669590785</v>
      </c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 customHeight="1">
      <c r="A75" s="27">
        <v>74</v>
      </c>
      <c r="B75" s="31" t="s">
        <v>247</v>
      </c>
      <c r="C75" s="32">
        <v>64</v>
      </c>
      <c r="D75" s="31" t="s">
        <v>12</v>
      </c>
      <c r="E75" s="31" t="s">
        <v>96</v>
      </c>
      <c r="F75" s="31" t="s">
        <v>236</v>
      </c>
      <c r="G75" s="31" t="s">
        <v>210</v>
      </c>
      <c r="H75" s="32">
        <v>29.372399999999999</v>
      </c>
      <c r="I75" s="32">
        <v>1.87696</v>
      </c>
      <c r="J75" s="31" t="s">
        <v>248</v>
      </c>
      <c r="K75" s="33">
        <v>93013000</v>
      </c>
      <c r="L75" s="33">
        <v>65306000</v>
      </c>
      <c r="M75" s="34">
        <f t="shared" si="0"/>
        <v>0.70211690838914986</v>
      </c>
      <c r="N75" s="33">
        <v>27707000</v>
      </c>
      <c r="O75" s="34">
        <f t="shared" si="1"/>
        <v>0.29788309161085008</v>
      </c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>
      <c r="A76" s="27">
        <v>75</v>
      </c>
      <c r="B76" s="31" t="s">
        <v>52</v>
      </c>
      <c r="C76" s="32">
        <v>66</v>
      </c>
      <c r="D76" s="31" t="s">
        <v>12</v>
      </c>
      <c r="E76" s="31" t="s">
        <v>96</v>
      </c>
      <c r="F76" s="31" t="s">
        <v>236</v>
      </c>
      <c r="G76" s="31" t="s">
        <v>249</v>
      </c>
      <c r="H76" s="32">
        <v>29.392499999999998</v>
      </c>
      <c r="I76" s="32">
        <v>-1.9955000000000001</v>
      </c>
      <c r="J76" s="31"/>
      <c r="K76" s="33">
        <v>94520000</v>
      </c>
      <c r="L76" s="33">
        <v>66121000</v>
      </c>
      <c r="M76" s="34">
        <f t="shared" si="0"/>
        <v>0.69954506982649178</v>
      </c>
      <c r="N76" s="33">
        <v>28399000</v>
      </c>
      <c r="O76" s="34">
        <f t="shared" si="1"/>
        <v>0.30045493017350827</v>
      </c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34"/>
      <c r="N77" s="27"/>
      <c r="O77" s="34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>
      <c r="A78" s="27"/>
      <c r="B78" s="27"/>
      <c r="C78" s="27"/>
      <c r="D78" s="27"/>
      <c r="E78" s="27"/>
      <c r="F78" s="39" t="s">
        <v>250</v>
      </c>
      <c r="G78" s="39"/>
      <c r="H78" s="39"/>
      <c r="I78" s="39"/>
      <c r="J78" s="39"/>
      <c r="K78" s="40">
        <f t="shared" ref="K78:L78" si="2">AVERAGE(K2:K76)</f>
        <v>110141960</v>
      </c>
      <c r="L78" s="40">
        <f t="shared" si="2"/>
        <v>77114720</v>
      </c>
      <c r="M78" s="41"/>
      <c r="N78" s="40">
        <f>AVERAGE(N2:N76)</f>
        <v>33027240</v>
      </c>
      <c r="O78" s="34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>
      <c r="A79" s="27"/>
      <c r="B79" s="27"/>
      <c r="C79" s="27"/>
      <c r="D79" s="27"/>
      <c r="E79" s="27"/>
      <c r="F79" s="39" t="s">
        <v>251</v>
      </c>
      <c r="G79" s="39"/>
      <c r="H79" s="39"/>
      <c r="I79" s="39"/>
      <c r="J79" s="39"/>
      <c r="K79" s="42">
        <f t="shared" ref="K79:L79" si="3">K78*0.00098</f>
        <v>107939.12079999999</v>
      </c>
      <c r="L79" s="42">
        <f t="shared" si="3"/>
        <v>75572.425600000002</v>
      </c>
      <c r="M79" s="41"/>
      <c r="N79" s="42">
        <f>N78*0.00098</f>
        <v>32366.695199999998</v>
      </c>
      <c r="O79" s="43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>
      <c r="A80" s="27"/>
      <c r="B80" s="27"/>
      <c r="C80" s="27"/>
      <c r="D80" s="27"/>
      <c r="E80" s="27"/>
      <c r="F80" s="39" t="s">
        <v>252</v>
      </c>
      <c r="G80" s="39"/>
      <c r="H80" s="39"/>
      <c r="I80" s="39"/>
      <c r="J80" s="39"/>
      <c r="K80" s="44">
        <f t="shared" ref="K80:L80" si="4">K79*57</f>
        <v>6152529.8855999997</v>
      </c>
      <c r="L80" s="44">
        <f t="shared" si="4"/>
        <v>4307628.2592000002</v>
      </c>
      <c r="M80" s="39"/>
      <c r="N80" s="44">
        <f>N79*57</f>
        <v>1844901.6264</v>
      </c>
      <c r="O80" s="43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 customHeight="1">
      <c r="A81" s="27"/>
      <c r="B81" s="43"/>
      <c r="C81" s="45"/>
      <c r="D81" s="27"/>
      <c r="E81" s="27"/>
      <c r="F81" s="27"/>
      <c r="G81" s="27"/>
      <c r="H81" s="27"/>
      <c r="I81" s="27"/>
      <c r="J81" s="27"/>
      <c r="K81" s="46"/>
      <c r="L81" s="44"/>
      <c r="M81" s="27"/>
      <c r="N81" s="44"/>
      <c r="O81" s="43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>
      <c r="A82" s="27"/>
      <c r="B82" s="47"/>
      <c r="C82" s="46"/>
      <c r="D82" s="27"/>
      <c r="E82" s="27"/>
      <c r="F82" s="27"/>
      <c r="G82" s="27"/>
      <c r="H82" s="27"/>
      <c r="I82" s="27"/>
      <c r="J82" s="27"/>
      <c r="K82" s="27"/>
      <c r="L82" s="27"/>
      <c r="M82" s="34"/>
      <c r="N82" s="27"/>
      <c r="O82" s="34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>
      <c r="A83" s="27"/>
      <c r="B83" s="27"/>
      <c r="C83" s="45"/>
      <c r="D83" s="27"/>
      <c r="E83" s="27"/>
      <c r="F83" s="27"/>
      <c r="G83" s="27"/>
      <c r="H83" s="27"/>
      <c r="I83" s="27"/>
      <c r="J83" s="27"/>
      <c r="K83" s="27"/>
      <c r="L83" s="27"/>
      <c r="M83" s="34"/>
      <c r="N83" s="27"/>
      <c r="O83" s="34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>
      <c r="A84" s="27"/>
      <c r="B84" s="27"/>
      <c r="C84" s="46"/>
      <c r="D84" s="46"/>
      <c r="E84" s="27"/>
      <c r="F84" s="27"/>
      <c r="G84" s="27"/>
      <c r="H84" s="27"/>
      <c r="I84" s="27"/>
      <c r="J84" s="27"/>
      <c r="K84" s="27"/>
      <c r="L84" s="27"/>
      <c r="M84" s="34"/>
      <c r="N84" s="27"/>
      <c r="O84" s="34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34"/>
      <c r="N85" s="27"/>
      <c r="O85" s="34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34"/>
      <c r="N86" s="27"/>
      <c r="O86" s="34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34"/>
      <c r="N87" s="27"/>
      <c r="O87" s="34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34"/>
      <c r="N88" s="27"/>
      <c r="O88" s="34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34"/>
      <c r="N89" s="27"/>
      <c r="O89" s="34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34"/>
      <c r="N90" s="27"/>
      <c r="O90" s="34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34"/>
      <c r="N91" s="27"/>
      <c r="O91" s="34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34"/>
      <c r="N92" s="27"/>
      <c r="O92" s="34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34"/>
      <c r="N93" s="27"/>
      <c r="O93" s="34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34"/>
      <c r="N94" s="27"/>
      <c r="O94" s="34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34"/>
      <c r="N95" s="27"/>
      <c r="O95" s="34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34"/>
      <c r="N96" s="27"/>
      <c r="O96" s="34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34"/>
      <c r="N97" s="27"/>
      <c r="O97" s="34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34"/>
      <c r="N98" s="27"/>
      <c r="O98" s="34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5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34"/>
      <c r="N99" s="27"/>
      <c r="O99" s="34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34"/>
      <c r="N100" s="27"/>
      <c r="O100" s="34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34"/>
      <c r="N101" s="27"/>
      <c r="O101" s="34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34"/>
      <c r="N102" s="27"/>
      <c r="O102" s="34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34"/>
      <c r="N103" s="27"/>
      <c r="O103" s="34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34"/>
      <c r="N104" s="27"/>
      <c r="O104" s="34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34"/>
      <c r="N105" s="27"/>
      <c r="O105" s="34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34"/>
      <c r="N106" s="27"/>
      <c r="O106" s="34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34"/>
      <c r="N107" s="27"/>
      <c r="O107" s="34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34"/>
      <c r="N108" s="27"/>
      <c r="O108" s="34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34"/>
      <c r="N109" s="27"/>
      <c r="O109" s="34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34"/>
      <c r="N110" s="27"/>
      <c r="O110" s="34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34"/>
      <c r="N111" s="27"/>
      <c r="O111" s="34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34"/>
      <c r="N112" s="27"/>
      <c r="O112" s="34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5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34"/>
      <c r="N113" s="27"/>
      <c r="O113" s="34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34"/>
      <c r="N114" s="27"/>
      <c r="O114" s="34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34"/>
      <c r="N115" s="27"/>
      <c r="O115" s="34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34"/>
      <c r="N116" s="27"/>
      <c r="O116" s="34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34"/>
      <c r="N117" s="27"/>
      <c r="O117" s="34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34"/>
      <c r="N118" s="27"/>
      <c r="O118" s="34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34"/>
      <c r="N119" s="27"/>
      <c r="O119" s="34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34"/>
      <c r="N120" s="27"/>
      <c r="O120" s="34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34"/>
      <c r="N121" s="27"/>
      <c r="O121" s="34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34"/>
      <c r="N122" s="27"/>
      <c r="O122" s="34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34"/>
      <c r="N123" s="27"/>
      <c r="O123" s="34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34"/>
      <c r="N124" s="27"/>
      <c r="O124" s="34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34"/>
      <c r="N125" s="27"/>
      <c r="O125" s="34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34"/>
      <c r="N126" s="27"/>
      <c r="O126" s="34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34"/>
      <c r="N127" s="27"/>
      <c r="O127" s="34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34"/>
      <c r="N128" s="27"/>
      <c r="O128" s="34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34"/>
      <c r="N129" s="27"/>
      <c r="O129" s="34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34"/>
      <c r="N130" s="27"/>
      <c r="O130" s="34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34"/>
      <c r="N131" s="27"/>
      <c r="O131" s="34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34"/>
      <c r="N132" s="27"/>
      <c r="O132" s="34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34"/>
      <c r="N133" s="27"/>
      <c r="O133" s="34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34"/>
      <c r="N134" s="27"/>
      <c r="O134" s="34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34"/>
      <c r="N135" s="27"/>
      <c r="O135" s="34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34"/>
      <c r="N136" s="27"/>
      <c r="O136" s="34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34"/>
      <c r="N137" s="27"/>
      <c r="O137" s="34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34"/>
      <c r="N138" s="27"/>
      <c r="O138" s="34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34"/>
      <c r="N139" s="27"/>
      <c r="O139" s="34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34"/>
      <c r="N140" s="27"/>
      <c r="O140" s="34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34"/>
      <c r="N141" s="27"/>
      <c r="O141" s="34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34"/>
      <c r="N142" s="27"/>
      <c r="O142" s="34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34"/>
      <c r="N143" s="27"/>
      <c r="O143" s="34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34"/>
      <c r="N144" s="27"/>
      <c r="O144" s="34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34"/>
      <c r="N145" s="27"/>
      <c r="O145" s="34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34"/>
      <c r="N146" s="27"/>
      <c r="O146" s="34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34"/>
      <c r="N147" s="27"/>
      <c r="O147" s="34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34"/>
      <c r="N148" s="27"/>
      <c r="O148" s="34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34"/>
      <c r="N149" s="27"/>
      <c r="O149" s="34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34"/>
      <c r="N150" s="27"/>
      <c r="O150" s="34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34"/>
      <c r="N151" s="27"/>
      <c r="O151" s="34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34"/>
      <c r="N152" s="27"/>
      <c r="O152" s="34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34"/>
      <c r="N153" s="27"/>
      <c r="O153" s="34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34"/>
      <c r="N154" s="27"/>
      <c r="O154" s="34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34"/>
      <c r="N155" s="27"/>
      <c r="O155" s="34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34"/>
      <c r="N156" s="27"/>
      <c r="O156" s="34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34"/>
      <c r="N157" s="27"/>
      <c r="O157" s="34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34"/>
      <c r="N158" s="27"/>
      <c r="O158" s="34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34"/>
      <c r="N159" s="27"/>
      <c r="O159" s="34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34"/>
      <c r="N160" s="27"/>
      <c r="O160" s="34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34"/>
      <c r="N161" s="27"/>
      <c r="O161" s="34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34"/>
      <c r="N162" s="27"/>
      <c r="O162" s="34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34"/>
      <c r="N163" s="27"/>
      <c r="O163" s="34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34"/>
      <c r="N164" s="27"/>
      <c r="O164" s="34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34"/>
      <c r="N165" s="27"/>
      <c r="O165" s="34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34"/>
      <c r="N166" s="27"/>
      <c r="O166" s="34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34"/>
      <c r="N167" s="27"/>
      <c r="O167" s="34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34"/>
      <c r="N168" s="27"/>
      <c r="O168" s="34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34"/>
      <c r="N169" s="27"/>
      <c r="O169" s="34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34"/>
      <c r="N170" s="27"/>
      <c r="O170" s="34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34"/>
      <c r="N171" s="27"/>
      <c r="O171" s="34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34"/>
      <c r="N172" s="27"/>
      <c r="O172" s="34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34"/>
      <c r="N173" s="27"/>
      <c r="O173" s="34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38"/>
      <c r="L174" s="38"/>
      <c r="M174" s="34"/>
      <c r="N174" s="38"/>
      <c r="O174" s="34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38"/>
      <c r="L175" s="38"/>
      <c r="M175" s="48"/>
      <c r="N175" s="38"/>
      <c r="O175" s="48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38"/>
      <c r="L176" s="38"/>
      <c r="M176" s="34"/>
      <c r="N176" s="38"/>
      <c r="O176" s="34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38"/>
      <c r="L177" s="38"/>
      <c r="M177" s="34"/>
      <c r="N177" s="38"/>
      <c r="O177" s="34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38"/>
      <c r="L178" s="38"/>
      <c r="M178" s="34"/>
      <c r="N178" s="38"/>
      <c r="O178" s="34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38"/>
      <c r="L179" s="38"/>
      <c r="M179" s="34"/>
      <c r="N179" s="38"/>
      <c r="O179" s="34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34"/>
      <c r="N180" s="27"/>
      <c r="O180" s="34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34"/>
      <c r="N181" s="27"/>
      <c r="O181" s="34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34"/>
      <c r="N182" s="27"/>
      <c r="O182" s="34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34"/>
      <c r="N183" s="27"/>
      <c r="O183" s="34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34"/>
      <c r="N184" s="27"/>
      <c r="O184" s="34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34"/>
      <c r="N185" s="27"/>
      <c r="O185" s="34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34"/>
      <c r="N186" s="27"/>
      <c r="O186" s="34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34"/>
      <c r="N187" s="27"/>
      <c r="O187" s="34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34"/>
      <c r="N188" s="27"/>
      <c r="O188" s="34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34"/>
      <c r="N189" s="27"/>
      <c r="O189" s="34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34"/>
      <c r="N190" s="27"/>
      <c r="O190" s="34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34"/>
      <c r="N191" s="27"/>
      <c r="O191" s="34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34"/>
      <c r="N192" s="27"/>
      <c r="O192" s="34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34"/>
      <c r="N193" s="27"/>
      <c r="O193" s="34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34"/>
      <c r="N194" s="27"/>
      <c r="O194" s="34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34"/>
      <c r="N195" s="27"/>
      <c r="O195" s="34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34"/>
      <c r="N196" s="27"/>
      <c r="O196" s="34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34"/>
      <c r="N197" s="27"/>
      <c r="O197" s="34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34"/>
      <c r="N198" s="27"/>
      <c r="O198" s="34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34"/>
      <c r="N199" s="27"/>
      <c r="O199" s="34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34"/>
      <c r="N200" s="27"/>
      <c r="O200" s="34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34"/>
      <c r="N201" s="27"/>
      <c r="O201" s="34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34"/>
      <c r="N202" s="27"/>
      <c r="O202" s="34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34"/>
      <c r="N203" s="27"/>
      <c r="O203" s="34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34"/>
      <c r="N204" s="27"/>
      <c r="O204" s="34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34"/>
      <c r="N205" s="27"/>
      <c r="O205" s="34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34"/>
      <c r="N206" s="27"/>
      <c r="O206" s="34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34"/>
      <c r="N207" s="27"/>
      <c r="O207" s="34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34"/>
      <c r="N208" s="27"/>
      <c r="O208" s="34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34"/>
      <c r="N209" s="27"/>
      <c r="O209" s="34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34"/>
      <c r="N210" s="27"/>
      <c r="O210" s="34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34"/>
      <c r="N211" s="27"/>
      <c r="O211" s="34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34"/>
      <c r="N212" s="27"/>
      <c r="O212" s="34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34"/>
      <c r="N213" s="27"/>
      <c r="O213" s="34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34"/>
      <c r="N214" s="27"/>
      <c r="O214" s="34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34"/>
      <c r="N215" s="27"/>
      <c r="O215" s="34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34"/>
      <c r="N216" s="27"/>
      <c r="O216" s="34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34"/>
      <c r="N217" s="27"/>
      <c r="O217" s="34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34"/>
      <c r="N218" s="27"/>
      <c r="O218" s="34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34"/>
      <c r="N219" s="27"/>
      <c r="O219" s="34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34"/>
      <c r="N220" s="27"/>
      <c r="O220" s="34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34"/>
      <c r="N221" s="27"/>
      <c r="O221" s="34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34"/>
      <c r="N222" s="27"/>
      <c r="O222" s="34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34"/>
      <c r="N223" s="27"/>
      <c r="O223" s="34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34" t="e">
        <f t="shared" ref="M224:M244" si="5">L224/K224</f>
        <v>#DIV/0!</v>
      </c>
      <c r="N224" s="27"/>
      <c r="O224" s="34" t="e">
        <f t="shared" ref="O224:O244" si="6">N224/K224</f>
        <v>#DIV/0!</v>
      </c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34" t="e">
        <f t="shared" si="5"/>
        <v>#DIV/0!</v>
      </c>
      <c r="N225" s="27"/>
      <c r="O225" s="34" t="e">
        <f t="shared" si="6"/>
        <v>#DIV/0!</v>
      </c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34" t="e">
        <f t="shared" si="5"/>
        <v>#DIV/0!</v>
      </c>
      <c r="N226" s="27"/>
      <c r="O226" s="34" t="e">
        <f t="shared" si="6"/>
        <v>#DIV/0!</v>
      </c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34" t="e">
        <f t="shared" si="5"/>
        <v>#DIV/0!</v>
      </c>
      <c r="N227" s="27"/>
      <c r="O227" s="34" t="e">
        <f t="shared" si="6"/>
        <v>#DIV/0!</v>
      </c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34" t="e">
        <f t="shared" si="5"/>
        <v>#DIV/0!</v>
      </c>
      <c r="N228" s="33"/>
      <c r="O228" s="34" t="e">
        <f t="shared" si="6"/>
        <v>#DIV/0!</v>
      </c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34" t="e">
        <f t="shared" si="5"/>
        <v>#DIV/0!</v>
      </c>
      <c r="N229" s="27"/>
      <c r="O229" s="34" t="e">
        <f t="shared" si="6"/>
        <v>#DIV/0!</v>
      </c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34" t="e">
        <f t="shared" si="5"/>
        <v>#DIV/0!</v>
      </c>
      <c r="N230" s="27"/>
      <c r="O230" s="34" t="e">
        <f t="shared" si="6"/>
        <v>#DIV/0!</v>
      </c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34" t="e">
        <f t="shared" si="5"/>
        <v>#DIV/0!</v>
      </c>
      <c r="N231" s="27"/>
      <c r="O231" s="34" t="e">
        <f t="shared" si="6"/>
        <v>#DIV/0!</v>
      </c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34" t="e">
        <f t="shared" si="5"/>
        <v>#DIV/0!</v>
      </c>
      <c r="N232" s="27"/>
      <c r="O232" s="34" t="e">
        <f t="shared" si="6"/>
        <v>#DIV/0!</v>
      </c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34" t="e">
        <f t="shared" si="5"/>
        <v>#DIV/0!</v>
      </c>
      <c r="N233" s="27"/>
      <c r="O233" s="34" t="e">
        <f t="shared" si="6"/>
        <v>#DIV/0!</v>
      </c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34" t="e">
        <f t="shared" si="5"/>
        <v>#DIV/0!</v>
      </c>
      <c r="N234" s="27"/>
      <c r="O234" s="34" t="e">
        <f t="shared" si="6"/>
        <v>#DIV/0!</v>
      </c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34" t="e">
        <f t="shared" si="5"/>
        <v>#DIV/0!</v>
      </c>
      <c r="N235" s="27"/>
      <c r="O235" s="34" t="e">
        <f t="shared" si="6"/>
        <v>#DIV/0!</v>
      </c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34" t="e">
        <f t="shared" si="5"/>
        <v>#DIV/0!</v>
      </c>
      <c r="N236" s="27"/>
      <c r="O236" s="34" t="e">
        <f t="shared" si="6"/>
        <v>#DIV/0!</v>
      </c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34" t="e">
        <f t="shared" si="5"/>
        <v>#DIV/0!</v>
      </c>
      <c r="N237" s="27"/>
      <c r="O237" s="34" t="e">
        <f t="shared" si="6"/>
        <v>#DIV/0!</v>
      </c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34" t="e">
        <f t="shared" si="5"/>
        <v>#DIV/0!</v>
      </c>
      <c r="N238" s="27"/>
      <c r="O238" s="34" t="e">
        <f t="shared" si="6"/>
        <v>#DIV/0!</v>
      </c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>
      <c r="A239" s="27"/>
      <c r="B239" s="3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34" t="e">
        <f t="shared" si="5"/>
        <v>#DIV/0!</v>
      </c>
      <c r="N239" s="27"/>
      <c r="O239" s="34" t="e">
        <f t="shared" si="6"/>
        <v>#DIV/0!</v>
      </c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34" t="e">
        <f t="shared" si="5"/>
        <v>#DIV/0!</v>
      </c>
      <c r="N240" s="27"/>
      <c r="O240" s="34" t="e">
        <f t="shared" si="6"/>
        <v>#DIV/0!</v>
      </c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34" t="e">
        <f t="shared" si="5"/>
        <v>#DIV/0!</v>
      </c>
      <c r="N241" s="27"/>
      <c r="O241" s="34" t="e">
        <f t="shared" si="6"/>
        <v>#DIV/0!</v>
      </c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34" t="e">
        <f t="shared" si="5"/>
        <v>#DIV/0!</v>
      </c>
      <c r="N242" s="27"/>
      <c r="O242" s="34" t="e">
        <f t="shared" si="6"/>
        <v>#DIV/0!</v>
      </c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34" t="e">
        <f t="shared" si="5"/>
        <v>#DIV/0!</v>
      </c>
      <c r="N243" s="27"/>
      <c r="O243" s="34" t="e">
        <f t="shared" si="6"/>
        <v>#DIV/0!</v>
      </c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34" t="e">
        <f t="shared" si="5"/>
        <v>#DIV/0!</v>
      </c>
      <c r="N244" s="27"/>
      <c r="O244" s="34" t="e">
        <f t="shared" si="6"/>
        <v>#DIV/0!</v>
      </c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49"/>
      <c r="N245" s="27"/>
      <c r="O245" s="49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49"/>
      <c r="N246" s="27"/>
      <c r="O246" s="49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49"/>
      <c r="N247" s="27"/>
      <c r="O247" s="49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49"/>
      <c r="N248" s="27"/>
      <c r="O248" s="49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49"/>
      <c r="N249" s="27"/>
      <c r="O249" s="49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49"/>
      <c r="N250" s="27"/>
      <c r="O250" s="49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49"/>
      <c r="N251" s="27"/>
      <c r="O251" s="49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49"/>
      <c r="N252" s="27"/>
      <c r="O252" s="49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49"/>
      <c r="N253" s="27"/>
      <c r="O253" s="49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49"/>
      <c r="N254" s="27"/>
      <c r="O254" s="49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49"/>
      <c r="N255" s="27"/>
      <c r="O255" s="49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49"/>
      <c r="N256" s="27"/>
      <c r="O256" s="49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49"/>
      <c r="N257" s="27"/>
      <c r="O257" s="49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49"/>
      <c r="N258" s="27"/>
      <c r="O258" s="49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49"/>
      <c r="N259" s="27"/>
      <c r="O259" s="49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49"/>
      <c r="N260" s="27"/>
      <c r="O260" s="49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49"/>
      <c r="N261" s="27"/>
      <c r="O261" s="49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49"/>
      <c r="N262" s="27"/>
      <c r="O262" s="49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49"/>
      <c r="N263" s="27"/>
      <c r="O263" s="49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49"/>
      <c r="N264" s="27"/>
      <c r="O264" s="49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49"/>
      <c r="N265" s="27"/>
      <c r="O265" s="49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49"/>
      <c r="N266" s="27"/>
      <c r="O266" s="49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49"/>
      <c r="N267" s="27"/>
      <c r="O267" s="49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49"/>
      <c r="N268" s="27"/>
      <c r="O268" s="49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49"/>
      <c r="N269" s="27"/>
      <c r="O269" s="49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49"/>
      <c r="N270" s="27"/>
      <c r="O270" s="49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49"/>
      <c r="N271" s="27"/>
      <c r="O271" s="49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49"/>
      <c r="N272" s="27"/>
      <c r="O272" s="49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49"/>
      <c r="N273" s="27"/>
      <c r="O273" s="49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49"/>
      <c r="N274" s="27"/>
      <c r="O274" s="49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49"/>
      <c r="N275" s="27"/>
      <c r="O275" s="49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49"/>
      <c r="N276" s="27"/>
      <c r="O276" s="49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49"/>
      <c r="N277" s="27"/>
      <c r="O277" s="49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49"/>
      <c r="N278" s="27"/>
      <c r="O278" s="49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49"/>
      <c r="N279" s="27"/>
      <c r="O279" s="49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49"/>
      <c r="N280" s="27"/>
      <c r="O280" s="49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49"/>
      <c r="N281" s="27"/>
      <c r="O281" s="49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49"/>
      <c r="N282" s="27"/>
      <c r="O282" s="49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49"/>
      <c r="N283" s="27"/>
      <c r="O283" s="49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49"/>
      <c r="N284" s="27"/>
      <c r="O284" s="49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49"/>
      <c r="N285" s="27"/>
      <c r="O285" s="49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49"/>
      <c r="N286" s="27"/>
      <c r="O286" s="49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49"/>
      <c r="N287" s="27"/>
      <c r="O287" s="49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49"/>
      <c r="N288" s="27"/>
      <c r="O288" s="49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49"/>
      <c r="N289" s="27"/>
      <c r="O289" s="49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49"/>
      <c r="N290" s="27"/>
      <c r="O290" s="49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49"/>
      <c r="N291" s="27"/>
      <c r="O291" s="49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49"/>
      <c r="N292" s="27"/>
      <c r="O292" s="49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49"/>
      <c r="N293" s="27"/>
      <c r="O293" s="49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49"/>
      <c r="N294" s="27"/>
      <c r="O294" s="49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49"/>
      <c r="N295" s="27"/>
      <c r="O295" s="49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49"/>
      <c r="N296" s="27"/>
      <c r="O296" s="49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49"/>
      <c r="N297" s="27"/>
      <c r="O297" s="49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49"/>
      <c r="N298" s="27"/>
      <c r="O298" s="49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49"/>
      <c r="N299" s="27"/>
      <c r="O299" s="49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49"/>
      <c r="N300" s="27"/>
      <c r="O300" s="49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49"/>
      <c r="N301" s="27"/>
      <c r="O301" s="49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49"/>
      <c r="N302" s="27"/>
      <c r="O302" s="49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49"/>
      <c r="N303" s="27"/>
      <c r="O303" s="49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49"/>
      <c r="N304" s="27"/>
      <c r="O304" s="49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49"/>
      <c r="N305" s="27"/>
      <c r="O305" s="49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49"/>
      <c r="N306" s="27"/>
      <c r="O306" s="49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49"/>
      <c r="N307" s="27"/>
      <c r="O307" s="49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49"/>
      <c r="N308" s="27"/>
      <c r="O308" s="49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49"/>
      <c r="N309" s="27"/>
      <c r="O309" s="49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49"/>
      <c r="N310" s="27"/>
      <c r="O310" s="49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49"/>
      <c r="N311" s="27"/>
      <c r="O311" s="49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49"/>
      <c r="N312" s="27"/>
      <c r="O312" s="49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49"/>
      <c r="N313" s="27"/>
      <c r="O313" s="49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49"/>
      <c r="N314" s="27"/>
      <c r="O314" s="49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49"/>
      <c r="N315" s="27"/>
      <c r="O315" s="49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49"/>
      <c r="N316" s="27"/>
      <c r="O316" s="49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49"/>
      <c r="N317" s="27"/>
      <c r="O317" s="49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49"/>
      <c r="N318" s="27"/>
      <c r="O318" s="49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49"/>
      <c r="N319" s="27"/>
      <c r="O319" s="49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49"/>
      <c r="N320" s="27"/>
      <c r="O320" s="49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49"/>
      <c r="N321" s="27"/>
      <c r="O321" s="49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49"/>
      <c r="N322" s="27"/>
      <c r="O322" s="49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49"/>
      <c r="N323" s="27"/>
      <c r="O323" s="49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49"/>
      <c r="N324" s="27"/>
      <c r="O324" s="49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49"/>
      <c r="N325" s="27"/>
      <c r="O325" s="49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49"/>
      <c r="N326" s="27"/>
      <c r="O326" s="49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49"/>
      <c r="N327" s="27"/>
      <c r="O327" s="49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49"/>
      <c r="N328" s="27"/>
      <c r="O328" s="49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49"/>
      <c r="N329" s="27"/>
      <c r="O329" s="49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49"/>
      <c r="N330" s="27"/>
      <c r="O330" s="49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49"/>
      <c r="N331" s="27"/>
      <c r="O331" s="49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49"/>
      <c r="N332" s="27"/>
      <c r="O332" s="49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49"/>
      <c r="N333" s="27"/>
      <c r="O333" s="49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49"/>
      <c r="N334" s="27"/>
      <c r="O334" s="49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49"/>
      <c r="N335" s="27"/>
      <c r="O335" s="49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49"/>
      <c r="N336" s="27"/>
      <c r="O336" s="49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49"/>
      <c r="N337" s="27"/>
      <c r="O337" s="49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49"/>
      <c r="N338" s="27"/>
      <c r="O338" s="49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49"/>
      <c r="N339" s="27"/>
      <c r="O339" s="49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49"/>
      <c r="N340" s="27"/>
      <c r="O340" s="49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49"/>
      <c r="N341" s="27"/>
      <c r="O341" s="49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49"/>
      <c r="N342" s="27"/>
      <c r="O342" s="49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49"/>
      <c r="N343" s="27"/>
      <c r="O343" s="49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49"/>
      <c r="N344" s="27"/>
      <c r="O344" s="49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49"/>
      <c r="N345" s="27"/>
      <c r="O345" s="49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49"/>
      <c r="N346" s="27"/>
      <c r="O346" s="49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49"/>
      <c r="N347" s="27"/>
      <c r="O347" s="49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49"/>
      <c r="N348" s="27"/>
      <c r="O348" s="49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49"/>
      <c r="N349" s="27"/>
      <c r="O349" s="49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49"/>
      <c r="N350" s="27"/>
      <c r="O350" s="49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49"/>
      <c r="N351" s="27"/>
      <c r="O351" s="49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49"/>
      <c r="N352" s="27"/>
      <c r="O352" s="49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49"/>
      <c r="N353" s="27"/>
      <c r="O353" s="49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49"/>
      <c r="N354" s="27"/>
      <c r="O354" s="49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49"/>
      <c r="N355" s="27"/>
      <c r="O355" s="49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49"/>
      <c r="N356" s="27"/>
      <c r="O356" s="49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49"/>
      <c r="N357" s="27"/>
      <c r="O357" s="49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49"/>
      <c r="N358" s="27"/>
      <c r="O358" s="49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49"/>
      <c r="N359" s="27"/>
      <c r="O359" s="49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49"/>
      <c r="N360" s="27"/>
      <c r="O360" s="49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49"/>
      <c r="N361" s="27"/>
      <c r="O361" s="49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49"/>
      <c r="N362" s="27"/>
      <c r="O362" s="49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49"/>
      <c r="N363" s="27"/>
      <c r="O363" s="49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49"/>
      <c r="N364" s="27"/>
      <c r="O364" s="49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49"/>
      <c r="N365" s="27"/>
      <c r="O365" s="49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49"/>
      <c r="N366" s="27"/>
      <c r="O366" s="49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49"/>
      <c r="N367" s="27"/>
      <c r="O367" s="49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49"/>
      <c r="N368" s="27"/>
      <c r="O368" s="49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49"/>
      <c r="N369" s="27"/>
      <c r="O369" s="49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49"/>
      <c r="N370" s="27"/>
      <c r="O370" s="49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49"/>
      <c r="N371" s="27"/>
      <c r="O371" s="49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49"/>
      <c r="N372" s="27"/>
      <c r="O372" s="49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49"/>
      <c r="N373" s="27"/>
      <c r="O373" s="49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49"/>
      <c r="N374" s="27"/>
      <c r="O374" s="49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49"/>
      <c r="N375" s="27"/>
      <c r="O375" s="49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49"/>
      <c r="N376" s="27"/>
      <c r="O376" s="49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49"/>
      <c r="N377" s="27"/>
      <c r="O377" s="49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49"/>
      <c r="N378" s="27"/>
      <c r="O378" s="49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49"/>
      <c r="N379" s="27"/>
      <c r="O379" s="49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49"/>
      <c r="N380" s="27"/>
      <c r="O380" s="49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49"/>
      <c r="N381" s="27"/>
      <c r="O381" s="49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49"/>
      <c r="N382" s="27"/>
      <c r="O382" s="49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49"/>
      <c r="N383" s="27"/>
      <c r="O383" s="49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49"/>
      <c r="N384" s="27"/>
      <c r="O384" s="49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49"/>
      <c r="N385" s="27"/>
      <c r="O385" s="49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49"/>
      <c r="N386" s="27"/>
      <c r="O386" s="49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49"/>
      <c r="N387" s="27"/>
      <c r="O387" s="49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49"/>
      <c r="N388" s="27"/>
      <c r="O388" s="49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49"/>
      <c r="N389" s="27"/>
      <c r="O389" s="49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49"/>
      <c r="N390" s="27"/>
      <c r="O390" s="49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49"/>
      <c r="N391" s="27"/>
      <c r="O391" s="49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49"/>
      <c r="N392" s="27"/>
      <c r="O392" s="49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49"/>
      <c r="N393" s="27"/>
      <c r="O393" s="49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49"/>
      <c r="N394" s="27"/>
      <c r="O394" s="49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49"/>
      <c r="N395" s="27"/>
      <c r="O395" s="49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49"/>
      <c r="N396" s="27"/>
      <c r="O396" s="49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49"/>
      <c r="N397" s="27"/>
      <c r="O397" s="49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49"/>
      <c r="N398" s="27"/>
      <c r="O398" s="49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49"/>
      <c r="N399" s="27"/>
      <c r="O399" s="49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49"/>
      <c r="N400" s="27"/>
      <c r="O400" s="49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49"/>
      <c r="N401" s="27"/>
      <c r="O401" s="49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49"/>
      <c r="N402" s="27"/>
      <c r="O402" s="49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49"/>
      <c r="N403" s="27"/>
      <c r="O403" s="49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49"/>
      <c r="N404" s="27"/>
      <c r="O404" s="49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49"/>
      <c r="N405" s="27"/>
      <c r="O405" s="49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49"/>
      <c r="N406" s="27"/>
      <c r="O406" s="49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49"/>
      <c r="N407" s="27"/>
      <c r="O407" s="49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49"/>
      <c r="N408" s="27"/>
      <c r="O408" s="49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49"/>
      <c r="N409" s="27"/>
      <c r="O409" s="49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49"/>
      <c r="N410" s="27"/>
      <c r="O410" s="49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49"/>
      <c r="N411" s="27"/>
      <c r="O411" s="49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49"/>
      <c r="N412" s="27"/>
      <c r="O412" s="49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49"/>
      <c r="N413" s="27"/>
      <c r="O413" s="49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49"/>
      <c r="N414" s="27"/>
      <c r="O414" s="49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49"/>
      <c r="N415" s="27"/>
      <c r="O415" s="49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49"/>
      <c r="N416" s="27"/>
      <c r="O416" s="49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49"/>
      <c r="N417" s="27"/>
      <c r="O417" s="49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49"/>
      <c r="N418" s="27"/>
      <c r="O418" s="49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49"/>
      <c r="N419" s="27"/>
      <c r="O419" s="49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49"/>
      <c r="N420" s="27"/>
      <c r="O420" s="49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49"/>
      <c r="N421" s="27"/>
      <c r="O421" s="49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49"/>
      <c r="N422" s="27"/>
      <c r="O422" s="49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49"/>
      <c r="N423" s="27"/>
      <c r="O423" s="49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49"/>
      <c r="N424" s="27"/>
      <c r="O424" s="49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49"/>
      <c r="N425" s="27"/>
      <c r="O425" s="49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49"/>
      <c r="N426" s="27"/>
      <c r="O426" s="49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49"/>
      <c r="N427" s="27"/>
      <c r="O427" s="49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49"/>
      <c r="N428" s="27"/>
      <c r="O428" s="49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49"/>
      <c r="N429" s="27"/>
      <c r="O429" s="49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49"/>
      <c r="N430" s="27"/>
      <c r="O430" s="49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49"/>
      <c r="N431" s="27"/>
      <c r="O431" s="49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49"/>
      <c r="N432" s="27"/>
      <c r="O432" s="49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49"/>
      <c r="N433" s="27"/>
      <c r="O433" s="49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49"/>
      <c r="N434" s="27"/>
      <c r="O434" s="49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49"/>
      <c r="N435" s="27"/>
      <c r="O435" s="49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49"/>
      <c r="N436" s="27"/>
      <c r="O436" s="49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49"/>
      <c r="N437" s="27"/>
      <c r="O437" s="49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49"/>
      <c r="N438" s="27"/>
      <c r="O438" s="49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49"/>
      <c r="N439" s="27"/>
      <c r="O439" s="49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49"/>
      <c r="N440" s="27"/>
      <c r="O440" s="49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49"/>
      <c r="N441" s="27"/>
      <c r="O441" s="49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49"/>
      <c r="N442" s="27"/>
      <c r="O442" s="49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49"/>
      <c r="N443" s="27"/>
      <c r="O443" s="49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49"/>
      <c r="N444" s="27"/>
      <c r="O444" s="49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49"/>
      <c r="N445" s="27"/>
      <c r="O445" s="49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49"/>
      <c r="N446" s="27"/>
      <c r="O446" s="49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49"/>
      <c r="N447" s="27"/>
      <c r="O447" s="49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49"/>
      <c r="N448" s="27"/>
      <c r="O448" s="49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49"/>
      <c r="N449" s="27"/>
      <c r="O449" s="49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49"/>
      <c r="N450" s="27"/>
      <c r="O450" s="49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49"/>
      <c r="N451" s="27"/>
      <c r="O451" s="49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49"/>
      <c r="N452" s="27"/>
      <c r="O452" s="49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49"/>
      <c r="N453" s="27"/>
      <c r="O453" s="49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49"/>
      <c r="N454" s="27"/>
      <c r="O454" s="49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49"/>
      <c r="N455" s="27"/>
      <c r="O455" s="49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49"/>
      <c r="N456" s="27"/>
      <c r="O456" s="49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49"/>
      <c r="N457" s="27"/>
      <c r="O457" s="49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49"/>
      <c r="N458" s="27"/>
      <c r="O458" s="49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49"/>
      <c r="N459" s="27"/>
      <c r="O459" s="49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49"/>
      <c r="N460" s="27"/>
      <c r="O460" s="49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49"/>
      <c r="N461" s="27"/>
      <c r="O461" s="49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49"/>
      <c r="N462" s="27"/>
      <c r="O462" s="49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49"/>
      <c r="N463" s="27"/>
      <c r="O463" s="49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49"/>
      <c r="N464" s="27"/>
      <c r="O464" s="49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49"/>
      <c r="N465" s="27"/>
      <c r="O465" s="49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49"/>
      <c r="N466" s="27"/>
      <c r="O466" s="49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49"/>
      <c r="N467" s="27"/>
      <c r="O467" s="49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49"/>
      <c r="N468" s="27"/>
      <c r="O468" s="49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49"/>
      <c r="N469" s="27"/>
      <c r="O469" s="49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49"/>
      <c r="N470" s="27"/>
      <c r="O470" s="49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49"/>
      <c r="N471" s="27"/>
      <c r="O471" s="49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49"/>
      <c r="N472" s="27"/>
      <c r="O472" s="49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49"/>
      <c r="N473" s="27"/>
      <c r="O473" s="49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49"/>
      <c r="N474" s="27"/>
      <c r="O474" s="49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49"/>
      <c r="N475" s="27"/>
      <c r="O475" s="49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49"/>
      <c r="N476" s="27"/>
      <c r="O476" s="49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49"/>
      <c r="N477" s="27"/>
      <c r="O477" s="49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49"/>
      <c r="N478" s="27"/>
      <c r="O478" s="49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49"/>
      <c r="N479" s="27"/>
      <c r="O479" s="49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49"/>
      <c r="N480" s="27"/>
      <c r="O480" s="49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49"/>
      <c r="N481" s="27"/>
      <c r="O481" s="49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49"/>
      <c r="N482" s="27"/>
      <c r="O482" s="49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49"/>
      <c r="N483" s="27"/>
      <c r="O483" s="49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49"/>
      <c r="N484" s="27"/>
      <c r="O484" s="49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49"/>
      <c r="N485" s="27"/>
      <c r="O485" s="49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49"/>
      <c r="N486" s="27"/>
      <c r="O486" s="49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49"/>
      <c r="N487" s="27"/>
      <c r="O487" s="49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49"/>
      <c r="N488" s="27"/>
      <c r="O488" s="49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49"/>
      <c r="N489" s="27"/>
      <c r="O489" s="49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49"/>
      <c r="N490" s="27"/>
      <c r="O490" s="49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49"/>
      <c r="N491" s="27"/>
      <c r="O491" s="49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49"/>
      <c r="N492" s="27"/>
      <c r="O492" s="49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49"/>
      <c r="N493" s="27"/>
      <c r="O493" s="49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49"/>
      <c r="N494" s="27"/>
      <c r="O494" s="49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49"/>
      <c r="N495" s="27"/>
      <c r="O495" s="49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49"/>
      <c r="N496" s="27"/>
      <c r="O496" s="49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49"/>
      <c r="N497" s="27"/>
      <c r="O497" s="49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49"/>
      <c r="N498" s="27"/>
      <c r="O498" s="49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49"/>
      <c r="N499" s="27"/>
      <c r="O499" s="49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49"/>
      <c r="N500" s="27"/>
      <c r="O500" s="49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49"/>
      <c r="N501" s="27"/>
      <c r="O501" s="49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49"/>
      <c r="N502" s="27"/>
      <c r="O502" s="49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49"/>
      <c r="N503" s="27"/>
      <c r="O503" s="49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49"/>
      <c r="N504" s="27"/>
      <c r="O504" s="49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49"/>
      <c r="N505" s="27"/>
      <c r="O505" s="49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49"/>
      <c r="N506" s="27"/>
      <c r="O506" s="49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49"/>
      <c r="N507" s="27"/>
      <c r="O507" s="49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49"/>
      <c r="N508" s="27"/>
      <c r="O508" s="49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49"/>
      <c r="N509" s="27"/>
      <c r="O509" s="49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49"/>
      <c r="N510" s="27"/>
      <c r="O510" s="49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49"/>
      <c r="N511" s="27"/>
      <c r="O511" s="49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49"/>
      <c r="N512" s="27"/>
      <c r="O512" s="49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49"/>
      <c r="N513" s="27"/>
      <c r="O513" s="49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49"/>
      <c r="N514" s="27"/>
      <c r="O514" s="49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49"/>
      <c r="N515" s="27"/>
      <c r="O515" s="49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49"/>
      <c r="N516" s="27"/>
      <c r="O516" s="49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49"/>
      <c r="N517" s="27"/>
      <c r="O517" s="49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49"/>
      <c r="N518" s="27"/>
      <c r="O518" s="49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49"/>
      <c r="N519" s="27"/>
      <c r="O519" s="49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49"/>
      <c r="N520" s="27"/>
      <c r="O520" s="49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49"/>
      <c r="N521" s="27"/>
      <c r="O521" s="49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49"/>
      <c r="N522" s="27"/>
      <c r="O522" s="49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49"/>
      <c r="N523" s="27"/>
      <c r="O523" s="49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49"/>
      <c r="N524" s="27"/>
      <c r="O524" s="49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49"/>
      <c r="N525" s="27"/>
      <c r="O525" s="49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49"/>
      <c r="N526" s="27"/>
      <c r="O526" s="49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49"/>
      <c r="N527" s="27"/>
      <c r="O527" s="49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49"/>
      <c r="N528" s="27"/>
      <c r="O528" s="49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49"/>
      <c r="N529" s="27"/>
      <c r="O529" s="49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49"/>
      <c r="N530" s="27"/>
      <c r="O530" s="49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49"/>
      <c r="N531" s="27"/>
      <c r="O531" s="49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49"/>
      <c r="N532" s="27"/>
      <c r="O532" s="49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49"/>
      <c r="N533" s="27"/>
      <c r="O533" s="49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49"/>
      <c r="N534" s="27"/>
      <c r="O534" s="49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49"/>
      <c r="N535" s="27"/>
      <c r="O535" s="49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49"/>
      <c r="N536" s="27"/>
      <c r="O536" s="49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49"/>
      <c r="N537" s="27"/>
      <c r="O537" s="49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49"/>
      <c r="N538" s="27"/>
      <c r="O538" s="49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49"/>
      <c r="N539" s="27"/>
      <c r="O539" s="49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49"/>
      <c r="N540" s="27"/>
      <c r="O540" s="49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49"/>
      <c r="N541" s="27"/>
      <c r="O541" s="49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49"/>
      <c r="N542" s="27"/>
      <c r="O542" s="49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49"/>
      <c r="N543" s="27"/>
      <c r="O543" s="49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49"/>
      <c r="N544" s="27"/>
      <c r="O544" s="49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49"/>
      <c r="N545" s="27"/>
      <c r="O545" s="49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49"/>
      <c r="N546" s="27"/>
      <c r="O546" s="49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49"/>
      <c r="N547" s="27"/>
      <c r="O547" s="49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49"/>
      <c r="N548" s="27"/>
      <c r="O548" s="49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49"/>
      <c r="N549" s="27"/>
      <c r="O549" s="49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49"/>
      <c r="N550" s="27"/>
      <c r="O550" s="49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49"/>
      <c r="N551" s="27"/>
      <c r="O551" s="49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49"/>
      <c r="N552" s="27"/>
      <c r="O552" s="49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49"/>
      <c r="N553" s="27"/>
      <c r="O553" s="49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49"/>
      <c r="N554" s="27"/>
      <c r="O554" s="49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49"/>
      <c r="N555" s="27"/>
      <c r="O555" s="49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49"/>
      <c r="N556" s="27"/>
      <c r="O556" s="49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49"/>
      <c r="N557" s="27"/>
      <c r="O557" s="49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49"/>
      <c r="N558" s="27"/>
      <c r="O558" s="49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49"/>
      <c r="N559" s="27"/>
      <c r="O559" s="49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49"/>
      <c r="N560" s="27"/>
      <c r="O560" s="49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49"/>
      <c r="N561" s="27"/>
      <c r="O561" s="49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49"/>
      <c r="N562" s="27"/>
      <c r="O562" s="49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49"/>
      <c r="N563" s="27"/>
      <c r="O563" s="49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49"/>
      <c r="N564" s="27"/>
      <c r="O564" s="49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49"/>
      <c r="N565" s="27"/>
      <c r="O565" s="49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49"/>
      <c r="N566" s="27"/>
      <c r="O566" s="49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49"/>
      <c r="N567" s="27"/>
      <c r="O567" s="49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49"/>
      <c r="N568" s="27"/>
      <c r="O568" s="49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49"/>
      <c r="N569" s="27"/>
      <c r="O569" s="49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49"/>
      <c r="N570" s="27"/>
      <c r="O570" s="49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49"/>
      <c r="N571" s="27"/>
      <c r="O571" s="49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49"/>
      <c r="N572" s="27"/>
      <c r="O572" s="49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49"/>
      <c r="N573" s="27"/>
      <c r="O573" s="49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49"/>
      <c r="N574" s="27"/>
      <c r="O574" s="49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49"/>
      <c r="N575" s="27"/>
      <c r="O575" s="49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49"/>
      <c r="N576" s="27"/>
      <c r="O576" s="49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49"/>
      <c r="N577" s="27"/>
      <c r="O577" s="49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49"/>
      <c r="N578" s="27"/>
      <c r="O578" s="49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49"/>
      <c r="N579" s="27"/>
      <c r="O579" s="49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49"/>
      <c r="N580" s="27"/>
      <c r="O580" s="49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49"/>
      <c r="N581" s="27"/>
      <c r="O581" s="49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49"/>
      <c r="N582" s="27"/>
      <c r="O582" s="49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49"/>
      <c r="N583" s="27"/>
      <c r="O583" s="49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49"/>
      <c r="N584" s="27"/>
      <c r="O584" s="49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49"/>
      <c r="N585" s="27"/>
      <c r="O585" s="49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49"/>
      <c r="N586" s="27"/>
      <c r="O586" s="49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49"/>
      <c r="N587" s="27"/>
      <c r="O587" s="49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49"/>
      <c r="N588" s="27"/>
      <c r="O588" s="49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49"/>
      <c r="N589" s="27"/>
      <c r="O589" s="49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49"/>
      <c r="N590" s="27"/>
      <c r="O590" s="49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49"/>
      <c r="N591" s="27"/>
      <c r="O591" s="49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49"/>
      <c r="N592" s="27"/>
      <c r="O592" s="49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49"/>
      <c r="N593" s="27"/>
      <c r="O593" s="49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49"/>
      <c r="N594" s="27"/>
      <c r="O594" s="49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49"/>
      <c r="N595" s="27"/>
      <c r="O595" s="49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49"/>
      <c r="N596" s="27"/>
      <c r="O596" s="49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49"/>
      <c r="N597" s="27"/>
      <c r="O597" s="49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49"/>
      <c r="N598" s="27"/>
      <c r="O598" s="49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49"/>
      <c r="N599" s="27"/>
      <c r="O599" s="49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49"/>
      <c r="N600" s="27"/>
      <c r="O600" s="49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49"/>
      <c r="N601" s="27"/>
      <c r="O601" s="49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49"/>
      <c r="N602" s="27"/>
      <c r="O602" s="49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49"/>
      <c r="N603" s="27"/>
      <c r="O603" s="49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49"/>
      <c r="N604" s="27"/>
      <c r="O604" s="49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49"/>
      <c r="N605" s="27"/>
      <c r="O605" s="49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49"/>
      <c r="N606" s="27"/>
      <c r="O606" s="49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49"/>
      <c r="N607" s="27"/>
      <c r="O607" s="49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49"/>
      <c r="N608" s="27"/>
      <c r="O608" s="49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49"/>
      <c r="N609" s="27"/>
      <c r="O609" s="49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49"/>
      <c r="N610" s="27"/>
      <c r="O610" s="49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49"/>
      <c r="N611" s="27"/>
      <c r="O611" s="49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49"/>
      <c r="N612" s="27"/>
      <c r="O612" s="49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49"/>
      <c r="N613" s="27"/>
      <c r="O613" s="49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49"/>
      <c r="N614" s="27"/>
      <c r="O614" s="49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49"/>
      <c r="N615" s="27"/>
      <c r="O615" s="49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49"/>
      <c r="N616" s="27"/>
      <c r="O616" s="49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49"/>
      <c r="N617" s="27"/>
      <c r="O617" s="49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49"/>
      <c r="N618" s="27"/>
      <c r="O618" s="49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49"/>
      <c r="N619" s="27"/>
      <c r="O619" s="49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49"/>
      <c r="N620" s="27"/>
      <c r="O620" s="49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49"/>
      <c r="N621" s="27"/>
      <c r="O621" s="49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49"/>
      <c r="N622" s="27"/>
      <c r="O622" s="49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49"/>
      <c r="N623" s="27"/>
      <c r="O623" s="49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49"/>
      <c r="N624" s="27"/>
      <c r="O624" s="49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49"/>
      <c r="N625" s="27"/>
      <c r="O625" s="49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49"/>
      <c r="N626" s="27"/>
      <c r="O626" s="49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49"/>
      <c r="N627" s="27"/>
      <c r="O627" s="49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49"/>
      <c r="N628" s="27"/>
      <c r="O628" s="49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49"/>
      <c r="N629" s="27"/>
      <c r="O629" s="49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49"/>
      <c r="N630" s="27"/>
      <c r="O630" s="49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49"/>
      <c r="N631" s="27"/>
      <c r="O631" s="49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49"/>
      <c r="N632" s="27"/>
      <c r="O632" s="49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49"/>
      <c r="N633" s="27"/>
      <c r="O633" s="49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49"/>
      <c r="N634" s="27"/>
      <c r="O634" s="49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49"/>
      <c r="N635" s="27"/>
      <c r="O635" s="49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49"/>
      <c r="N636" s="27"/>
      <c r="O636" s="49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49"/>
      <c r="N637" s="27"/>
      <c r="O637" s="49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49"/>
      <c r="N638" s="27"/>
      <c r="O638" s="49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49"/>
      <c r="N639" s="27"/>
      <c r="O639" s="49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49"/>
      <c r="N640" s="27"/>
      <c r="O640" s="49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49"/>
      <c r="N641" s="27"/>
      <c r="O641" s="49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49"/>
      <c r="N642" s="27"/>
      <c r="O642" s="49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49"/>
      <c r="N643" s="27"/>
      <c r="O643" s="49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49"/>
      <c r="N644" s="27"/>
      <c r="O644" s="49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49"/>
      <c r="N645" s="27"/>
      <c r="O645" s="49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49"/>
      <c r="N646" s="27"/>
      <c r="O646" s="49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49"/>
      <c r="N647" s="27"/>
      <c r="O647" s="49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49"/>
      <c r="N648" s="27"/>
      <c r="O648" s="49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49"/>
      <c r="N649" s="27"/>
      <c r="O649" s="49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49"/>
      <c r="N650" s="27"/>
      <c r="O650" s="49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49"/>
      <c r="N651" s="27"/>
      <c r="O651" s="49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49"/>
      <c r="N652" s="27"/>
      <c r="O652" s="49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49"/>
      <c r="N653" s="27"/>
      <c r="O653" s="49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49"/>
      <c r="N654" s="27"/>
      <c r="O654" s="49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49"/>
      <c r="N655" s="27"/>
      <c r="O655" s="49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49"/>
      <c r="N656" s="27"/>
      <c r="O656" s="49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49"/>
      <c r="N657" s="27"/>
      <c r="O657" s="49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49"/>
      <c r="N658" s="27"/>
      <c r="O658" s="49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49"/>
      <c r="N659" s="27"/>
      <c r="O659" s="49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49"/>
      <c r="N660" s="27"/>
      <c r="O660" s="49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49"/>
      <c r="N661" s="27"/>
      <c r="O661" s="49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49"/>
      <c r="N662" s="27"/>
      <c r="O662" s="49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49"/>
      <c r="N663" s="27"/>
      <c r="O663" s="49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49"/>
      <c r="N664" s="27"/>
      <c r="O664" s="49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49"/>
      <c r="N665" s="27"/>
      <c r="O665" s="49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49"/>
      <c r="N666" s="27"/>
      <c r="O666" s="49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49"/>
      <c r="N667" s="27"/>
      <c r="O667" s="49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49"/>
      <c r="N668" s="27"/>
      <c r="O668" s="49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49"/>
      <c r="N669" s="27"/>
      <c r="O669" s="49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49"/>
      <c r="N670" s="27"/>
      <c r="O670" s="49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49"/>
      <c r="N671" s="27"/>
      <c r="O671" s="49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49"/>
      <c r="N672" s="27"/>
      <c r="O672" s="49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49"/>
      <c r="N673" s="27"/>
      <c r="O673" s="49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49"/>
      <c r="N674" s="27"/>
      <c r="O674" s="49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49"/>
      <c r="N675" s="27"/>
      <c r="O675" s="49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49"/>
      <c r="N676" s="27"/>
      <c r="O676" s="49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49"/>
      <c r="N677" s="27"/>
      <c r="O677" s="49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49"/>
      <c r="N678" s="27"/>
      <c r="O678" s="49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49"/>
      <c r="N679" s="27"/>
      <c r="O679" s="49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49"/>
      <c r="N680" s="27"/>
      <c r="O680" s="49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49"/>
      <c r="N681" s="27"/>
      <c r="O681" s="49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49"/>
      <c r="N682" s="27"/>
      <c r="O682" s="49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49"/>
      <c r="N683" s="27"/>
      <c r="O683" s="49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49"/>
      <c r="N684" s="27"/>
      <c r="O684" s="49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49"/>
      <c r="N685" s="27"/>
      <c r="O685" s="49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49"/>
      <c r="N686" s="27"/>
      <c r="O686" s="49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49"/>
      <c r="N687" s="27"/>
      <c r="O687" s="49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49"/>
      <c r="N688" s="27"/>
      <c r="O688" s="49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49"/>
      <c r="N689" s="27"/>
      <c r="O689" s="49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49"/>
      <c r="N690" s="27"/>
      <c r="O690" s="49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49"/>
      <c r="N691" s="27"/>
      <c r="O691" s="49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49"/>
      <c r="N692" s="27"/>
      <c r="O692" s="49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49"/>
      <c r="N693" s="27"/>
      <c r="O693" s="49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49"/>
      <c r="N694" s="27"/>
      <c r="O694" s="49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49"/>
      <c r="N695" s="27"/>
      <c r="O695" s="49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49"/>
      <c r="N696" s="27"/>
      <c r="O696" s="49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49"/>
      <c r="N697" s="27"/>
      <c r="O697" s="49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49"/>
      <c r="N698" s="27"/>
      <c r="O698" s="49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49"/>
      <c r="N699" s="27"/>
      <c r="O699" s="49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49"/>
      <c r="N700" s="27"/>
      <c r="O700" s="49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49"/>
      <c r="N701" s="27"/>
      <c r="O701" s="49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49"/>
      <c r="N702" s="27"/>
      <c r="O702" s="49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49"/>
      <c r="N703" s="27"/>
      <c r="O703" s="49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49"/>
      <c r="N704" s="27"/>
      <c r="O704" s="49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49"/>
      <c r="N705" s="27"/>
      <c r="O705" s="49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49"/>
      <c r="N706" s="27"/>
      <c r="O706" s="49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49"/>
      <c r="N707" s="27"/>
      <c r="O707" s="49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49"/>
      <c r="N708" s="27"/>
      <c r="O708" s="49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49"/>
      <c r="N709" s="27"/>
      <c r="O709" s="49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49"/>
      <c r="N710" s="27"/>
      <c r="O710" s="49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49"/>
      <c r="N711" s="27"/>
      <c r="O711" s="49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49"/>
      <c r="N712" s="27"/>
      <c r="O712" s="49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49"/>
      <c r="N713" s="27"/>
      <c r="O713" s="49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49"/>
      <c r="N714" s="27"/>
      <c r="O714" s="49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49"/>
      <c r="N715" s="27"/>
      <c r="O715" s="49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49"/>
      <c r="N716" s="27"/>
      <c r="O716" s="49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49"/>
      <c r="N717" s="27"/>
      <c r="O717" s="49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49"/>
      <c r="N718" s="27"/>
      <c r="O718" s="49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49"/>
      <c r="N719" s="27"/>
      <c r="O719" s="49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49"/>
      <c r="N720" s="27"/>
      <c r="O720" s="49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49"/>
      <c r="N721" s="27"/>
      <c r="O721" s="49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49"/>
      <c r="N722" s="27"/>
      <c r="O722" s="49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49"/>
      <c r="N723" s="27"/>
      <c r="O723" s="49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49"/>
      <c r="N724" s="27"/>
      <c r="O724" s="49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49"/>
      <c r="N725" s="27"/>
      <c r="O725" s="49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49"/>
      <c r="N726" s="27"/>
      <c r="O726" s="49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49"/>
      <c r="N727" s="27"/>
      <c r="O727" s="49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49"/>
      <c r="N728" s="27"/>
      <c r="O728" s="49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49"/>
      <c r="N729" s="27"/>
      <c r="O729" s="49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49"/>
      <c r="N730" s="27"/>
      <c r="O730" s="49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49"/>
      <c r="N731" s="27"/>
      <c r="O731" s="49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49"/>
      <c r="N732" s="27"/>
      <c r="O732" s="49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49"/>
      <c r="N733" s="27"/>
      <c r="O733" s="49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49"/>
      <c r="N734" s="27"/>
      <c r="O734" s="49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49"/>
      <c r="N735" s="27"/>
      <c r="O735" s="49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49"/>
      <c r="N736" s="27"/>
      <c r="O736" s="49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49"/>
      <c r="N737" s="27"/>
      <c r="O737" s="49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49"/>
      <c r="N738" s="27"/>
      <c r="O738" s="49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49"/>
      <c r="N739" s="27"/>
      <c r="O739" s="49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49"/>
      <c r="N740" s="27"/>
      <c r="O740" s="49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49"/>
      <c r="N741" s="27"/>
      <c r="O741" s="49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49"/>
      <c r="N742" s="27"/>
      <c r="O742" s="49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49"/>
      <c r="N743" s="27"/>
      <c r="O743" s="49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49"/>
      <c r="N744" s="27"/>
      <c r="O744" s="49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49"/>
      <c r="N745" s="27"/>
      <c r="O745" s="49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49"/>
      <c r="N746" s="27"/>
      <c r="O746" s="49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49"/>
      <c r="N747" s="27"/>
      <c r="O747" s="49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49"/>
      <c r="N748" s="27"/>
      <c r="O748" s="49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49"/>
      <c r="N749" s="27"/>
      <c r="O749" s="49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49"/>
      <c r="N750" s="27"/>
      <c r="O750" s="49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49"/>
      <c r="N751" s="27"/>
      <c r="O751" s="49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49"/>
      <c r="N752" s="27"/>
      <c r="O752" s="49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49"/>
      <c r="N753" s="27"/>
      <c r="O753" s="49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49"/>
      <c r="N754" s="27"/>
      <c r="O754" s="49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49"/>
      <c r="N755" s="27"/>
      <c r="O755" s="49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49"/>
      <c r="N756" s="27"/>
      <c r="O756" s="49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49"/>
      <c r="N757" s="27"/>
      <c r="O757" s="49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49"/>
      <c r="N758" s="27"/>
      <c r="O758" s="49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49"/>
      <c r="N759" s="27"/>
      <c r="O759" s="49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49"/>
      <c r="N760" s="27"/>
      <c r="O760" s="49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49"/>
      <c r="N761" s="27"/>
      <c r="O761" s="49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49"/>
      <c r="N762" s="27"/>
      <c r="O762" s="49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49"/>
      <c r="N763" s="27"/>
      <c r="O763" s="49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49"/>
      <c r="N764" s="27"/>
      <c r="O764" s="49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49"/>
      <c r="N765" s="27"/>
      <c r="O765" s="49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49"/>
      <c r="N766" s="27"/>
      <c r="O766" s="49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49"/>
      <c r="N767" s="27"/>
      <c r="O767" s="49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49"/>
      <c r="N768" s="27"/>
      <c r="O768" s="49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49"/>
      <c r="N769" s="27"/>
      <c r="O769" s="49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49"/>
      <c r="N770" s="27"/>
      <c r="O770" s="49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49"/>
      <c r="N771" s="27"/>
      <c r="O771" s="49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49"/>
      <c r="N772" s="27"/>
      <c r="O772" s="49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49"/>
      <c r="N773" s="27"/>
      <c r="O773" s="49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49"/>
      <c r="N774" s="27"/>
      <c r="O774" s="49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49"/>
      <c r="N775" s="27"/>
      <c r="O775" s="49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49"/>
      <c r="N776" s="27"/>
      <c r="O776" s="49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49"/>
      <c r="N777" s="27"/>
      <c r="O777" s="49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49"/>
      <c r="N778" s="27"/>
      <c r="O778" s="49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49"/>
      <c r="N779" s="27"/>
      <c r="O779" s="49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49"/>
      <c r="N780" s="27"/>
      <c r="O780" s="49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49"/>
      <c r="N781" s="27"/>
      <c r="O781" s="49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49"/>
      <c r="N782" s="27"/>
      <c r="O782" s="49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49"/>
      <c r="N783" s="27"/>
      <c r="O783" s="49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49"/>
      <c r="N784" s="27"/>
      <c r="O784" s="49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49"/>
      <c r="N785" s="27"/>
      <c r="O785" s="49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49"/>
      <c r="N786" s="27"/>
      <c r="O786" s="49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49"/>
      <c r="N787" s="27"/>
      <c r="O787" s="49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49"/>
      <c r="N788" s="27"/>
      <c r="O788" s="49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49"/>
      <c r="N789" s="27"/>
      <c r="O789" s="49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49"/>
      <c r="N790" s="27"/>
      <c r="O790" s="49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49"/>
      <c r="N791" s="27"/>
      <c r="O791" s="49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49"/>
      <c r="N792" s="27"/>
      <c r="O792" s="49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49"/>
      <c r="N793" s="27"/>
      <c r="O793" s="49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49"/>
      <c r="N794" s="27"/>
      <c r="O794" s="49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49"/>
      <c r="N795" s="27"/>
      <c r="O795" s="49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49"/>
      <c r="N796" s="27"/>
      <c r="O796" s="49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49"/>
      <c r="N797" s="27"/>
      <c r="O797" s="49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49"/>
      <c r="N798" s="27"/>
      <c r="O798" s="49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49"/>
      <c r="N799" s="27"/>
      <c r="O799" s="49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49"/>
      <c r="N800" s="27"/>
      <c r="O800" s="49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49"/>
      <c r="N801" s="27"/>
      <c r="O801" s="49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49"/>
      <c r="N802" s="27"/>
      <c r="O802" s="49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49"/>
      <c r="N803" s="27"/>
      <c r="O803" s="49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49"/>
      <c r="N804" s="27"/>
      <c r="O804" s="49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49"/>
      <c r="N805" s="27"/>
      <c r="O805" s="49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49"/>
      <c r="N806" s="27"/>
      <c r="O806" s="49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49"/>
      <c r="N807" s="27"/>
      <c r="O807" s="49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49"/>
      <c r="N808" s="27"/>
      <c r="O808" s="49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49"/>
      <c r="N809" s="27"/>
      <c r="O809" s="49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49"/>
      <c r="N810" s="27"/>
      <c r="O810" s="49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49"/>
      <c r="N811" s="27"/>
      <c r="O811" s="49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49"/>
      <c r="N812" s="27"/>
      <c r="O812" s="49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49"/>
      <c r="N813" s="27"/>
      <c r="O813" s="49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49"/>
      <c r="N814" s="27"/>
      <c r="O814" s="49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49"/>
      <c r="N815" s="27"/>
      <c r="O815" s="49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49"/>
      <c r="N816" s="27"/>
      <c r="O816" s="49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49"/>
      <c r="N817" s="27"/>
      <c r="O817" s="49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49"/>
      <c r="N818" s="27"/>
      <c r="O818" s="49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49"/>
      <c r="N819" s="27"/>
      <c r="O819" s="49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49"/>
      <c r="N820" s="27"/>
      <c r="O820" s="49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49"/>
      <c r="N821" s="27"/>
      <c r="O821" s="49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49"/>
      <c r="N822" s="27"/>
      <c r="O822" s="49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49"/>
      <c r="N823" s="27"/>
      <c r="O823" s="49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49"/>
      <c r="N824" s="27"/>
      <c r="O824" s="49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49"/>
      <c r="N825" s="27"/>
      <c r="O825" s="49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49"/>
      <c r="N826" s="27"/>
      <c r="O826" s="49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49"/>
      <c r="N827" s="27"/>
      <c r="O827" s="49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49"/>
      <c r="N828" s="27"/>
      <c r="O828" s="49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49"/>
      <c r="N829" s="27"/>
      <c r="O829" s="49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49"/>
      <c r="N830" s="27"/>
      <c r="O830" s="49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49"/>
      <c r="N831" s="27"/>
      <c r="O831" s="49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49"/>
      <c r="N832" s="27"/>
      <c r="O832" s="49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49"/>
      <c r="N833" s="27"/>
      <c r="O833" s="49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49"/>
      <c r="N834" s="27"/>
      <c r="O834" s="49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49"/>
      <c r="N835" s="27"/>
      <c r="O835" s="49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49"/>
      <c r="N836" s="27"/>
      <c r="O836" s="49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49"/>
      <c r="N837" s="27"/>
      <c r="O837" s="49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49"/>
      <c r="N838" s="27"/>
      <c r="O838" s="49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49"/>
      <c r="N839" s="27"/>
      <c r="O839" s="49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49"/>
      <c r="N840" s="27"/>
      <c r="O840" s="49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49"/>
      <c r="N841" s="27"/>
      <c r="O841" s="49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49"/>
      <c r="N842" s="27"/>
      <c r="O842" s="49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49"/>
      <c r="N843" s="27"/>
      <c r="O843" s="49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49"/>
      <c r="N844" s="27"/>
      <c r="O844" s="49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49"/>
      <c r="N845" s="27"/>
      <c r="O845" s="49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49"/>
      <c r="N846" s="27"/>
      <c r="O846" s="49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49"/>
      <c r="N847" s="27"/>
      <c r="O847" s="49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49"/>
      <c r="N848" s="27"/>
      <c r="O848" s="49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49"/>
      <c r="N849" s="27"/>
      <c r="O849" s="49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49"/>
      <c r="N850" s="27"/>
      <c r="O850" s="49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49"/>
      <c r="N851" s="27"/>
      <c r="O851" s="49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49"/>
      <c r="N852" s="27"/>
      <c r="O852" s="49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49"/>
      <c r="N853" s="27"/>
      <c r="O853" s="49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49"/>
      <c r="N854" s="27"/>
      <c r="O854" s="49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49"/>
      <c r="N855" s="27"/>
      <c r="O855" s="49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49"/>
      <c r="N856" s="27"/>
      <c r="O856" s="49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49"/>
      <c r="N857" s="27"/>
      <c r="O857" s="49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49"/>
      <c r="N858" s="27"/>
      <c r="O858" s="49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49"/>
      <c r="N859" s="27"/>
      <c r="O859" s="49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49"/>
      <c r="N860" s="27"/>
      <c r="O860" s="49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49"/>
      <c r="N861" s="27"/>
      <c r="O861" s="49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49"/>
      <c r="N862" s="27"/>
      <c r="O862" s="49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49"/>
      <c r="N863" s="27"/>
      <c r="O863" s="49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49"/>
      <c r="N864" s="27"/>
      <c r="O864" s="49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49"/>
      <c r="N865" s="27"/>
      <c r="O865" s="49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49"/>
      <c r="N866" s="27"/>
      <c r="O866" s="49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49"/>
      <c r="N867" s="27"/>
      <c r="O867" s="49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49"/>
      <c r="N868" s="27"/>
      <c r="O868" s="49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49"/>
      <c r="N869" s="27"/>
      <c r="O869" s="49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49"/>
      <c r="N870" s="27"/>
      <c r="O870" s="49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49"/>
      <c r="N871" s="27"/>
      <c r="O871" s="49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49"/>
      <c r="N872" s="27"/>
      <c r="O872" s="49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49"/>
      <c r="N873" s="27"/>
      <c r="O873" s="49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49"/>
      <c r="N874" s="27"/>
      <c r="O874" s="49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49"/>
      <c r="N875" s="27"/>
      <c r="O875" s="49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49"/>
      <c r="N876" s="27"/>
      <c r="O876" s="49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49"/>
      <c r="N877" s="27"/>
      <c r="O877" s="49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49"/>
      <c r="N878" s="27"/>
      <c r="O878" s="49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49"/>
      <c r="N879" s="27"/>
      <c r="O879" s="49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49"/>
      <c r="N880" s="27"/>
      <c r="O880" s="49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49"/>
      <c r="N881" s="27"/>
      <c r="O881" s="49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49"/>
      <c r="N882" s="27"/>
      <c r="O882" s="49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49"/>
      <c r="N883" s="27"/>
      <c r="O883" s="49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49"/>
      <c r="N884" s="27"/>
      <c r="O884" s="49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49"/>
      <c r="N885" s="27"/>
      <c r="O885" s="49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49"/>
      <c r="N886" s="27"/>
      <c r="O886" s="49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49"/>
      <c r="N887" s="27"/>
      <c r="O887" s="49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49"/>
      <c r="N888" s="27"/>
      <c r="O888" s="49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49"/>
      <c r="N889" s="27"/>
      <c r="O889" s="49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49"/>
      <c r="N890" s="27"/>
      <c r="O890" s="49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49"/>
      <c r="N891" s="27"/>
      <c r="O891" s="49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49"/>
      <c r="N892" s="27"/>
      <c r="O892" s="49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49"/>
      <c r="N893" s="27"/>
      <c r="O893" s="49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49"/>
      <c r="N894" s="27"/>
      <c r="O894" s="49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49"/>
      <c r="N895" s="27"/>
      <c r="O895" s="49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49"/>
      <c r="N896" s="27"/>
      <c r="O896" s="49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49"/>
      <c r="N897" s="27"/>
      <c r="O897" s="49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49"/>
      <c r="N898" s="27"/>
      <c r="O898" s="49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49"/>
      <c r="N899" s="27"/>
      <c r="O899" s="49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49"/>
      <c r="N900" s="27"/>
      <c r="O900" s="49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49"/>
      <c r="N901" s="27"/>
      <c r="O901" s="49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49"/>
      <c r="N902" s="27"/>
      <c r="O902" s="49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49"/>
      <c r="N903" s="27"/>
      <c r="O903" s="49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49"/>
      <c r="N904" s="27"/>
      <c r="O904" s="49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49"/>
      <c r="N905" s="27"/>
      <c r="O905" s="49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49"/>
      <c r="N906" s="27"/>
      <c r="O906" s="49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49"/>
      <c r="N907" s="27"/>
      <c r="O907" s="49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49"/>
      <c r="N908" s="27"/>
      <c r="O908" s="49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49"/>
      <c r="N909" s="27"/>
      <c r="O909" s="49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49"/>
      <c r="N910" s="27"/>
      <c r="O910" s="49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49"/>
      <c r="N911" s="27"/>
      <c r="O911" s="49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49"/>
      <c r="N912" s="27"/>
      <c r="O912" s="49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49"/>
      <c r="N913" s="27"/>
      <c r="O913" s="49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49"/>
      <c r="N914" s="27"/>
      <c r="O914" s="49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49"/>
      <c r="N915" s="27"/>
      <c r="O915" s="49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49"/>
      <c r="N916" s="27"/>
      <c r="O916" s="49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49"/>
      <c r="N917" s="27"/>
      <c r="O917" s="49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49"/>
      <c r="N918" s="27"/>
      <c r="O918" s="49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49"/>
      <c r="N919" s="27"/>
      <c r="O919" s="49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49"/>
      <c r="N920" s="27"/>
      <c r="O920" s="49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49"/>
      <c r="N921" s="27"/>
      <c r="O921" s="49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49"/>
      <c r="N922" s="27"/>
      <c r="O922" s="49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49"/>
      <c r="N923" s="27"/>
      <c r="O923" s="49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49"/>
      <c r="N924" s="27"/>
      <c r="O924" s="49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49"/>
      <c r="N925" s="27"/>
      <c r="O925" s="49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49"/>
      <c r="N926" s="27"/>
      <c r="O926" s="49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49"/>
      <c r="N927" s="27"/>
      <c r="O927" s="49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49"/>
      <c r="N928" s="27"/>
      <c r="O928" s="49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49"/>
      <c r="N929" s="27"/>
      <c r="O929" s="49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49"/>
      <c r="N930" s="27"/>
      <c r="O930" s="49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49"/>
      <c r="N931" s="27"/>
      <c r="O931" s="49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49"/>
      <c r="N932" s="27"/>
      <c r="O932" s="49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49"/>
      <c r="N933" s="27"/>
      <c r="O933" s="49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49"/>
      <c r="N934" s="27"/>
      <c r="O934" s="49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49"/>
      <c r="N935" s="27"/>
      <c r="O935" s="49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49"/>
      <c r="N936" s="27"/>
      <c r="O936" s="49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49"/>
      <c r="N937" s="27"/>
      <c r="O937" s="49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49"/>
      <c r="N938" s="27"/>
      <c r="O938" s="49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49"/>
      <c r="N939" s="27"/>
      <c r="O939" s="49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49"/>
      <c r="N940" s="27"/>
      <c r="O940" s="49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49"/>
      <c r="N941" s="27"/>
      <c r="O941" s="49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49"/>
      <c r="N942" s="27"/>
      <c r="O942" s="49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49"/>
      <c r="N943" s="27"/>
      <c r="O943" s="49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49"/>
      <c r="N944" s="27"/>
      <c r="O944" s="49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49"/>
      <c r="N945" s="27"/>
      <c r="O945" s="49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49"/>
      <c r="N946" s="27"/>
      <c r="O946" s="49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49"/>
      <c r="N947" s="27"/>
      <c r="O947" s="49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49"/>
      <c r="N948" s="27"/>
      <c r="O948" s="49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49"/>
      <c r="N949" s="27"/>
      <c r="O949" s="49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49"/>
      <c r="N950" s="27"/>
      <c r="O950" s="49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49"/>
      <c r="N951" s="27"/>
      <c r="O951" s="49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49"/>
      <c r="N952" s="27"/>
      <c r="O952" s="49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49"/>
      <c r="N953" s="27"/>
      <c r="O953" s="49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49"/>
      <c r="N954" s="27"/>
      <c r="O954" s="49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49"/>
      <c r="N955" s="27"/>
      <c r="O955" s="49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49"/>
      <c r="N956" s="27"/>
      <c r="O956" s="49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49"/>
      <c r="N957" s="27"/>
      <c r="O957" s="49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49"/>
      <c r="N958" s="27"/>
      <c r="O958" s="49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49"/>
      <c r="N959" s="27"/>
      <c r="O959" s="49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49"/>
      <c r="N960" s="27"/>
      <c r="O960" s="49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49"/>
      <c r="N961" s="27"/>
      <c r="O961" s="49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49"/>
      <c r="N962" s="27"/>
      <c r="O962" s="49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49"/>
      <c r="N963" s="27"/>
      <c r="O963" s="49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49"/>
      <c r="N964" s="27"/>
      <c r="O964" s="49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49"/>
      <c r="N965" s="27"/>
      <c r="O965" s="49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49"/>
      <c r="N966" s="27"/>
      <c r="O966" s="49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49"/>
      <c r="N967" s="27"/>
      <c r="O967" s="49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49"/>
      <c r="N968" s="27"/>
      <c r="O968" s="49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49"/>
      <c r="N969" s="27"/>
      <c r="O969" s="49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49"/>
      <c r="N970" s="27"/>
      <c r="O970" s="49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49"/>
      <c r="N971" s="27"/>
      <c r="O971" s="49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49"/>
      <c r="N972" s="27"/>
      <c r="O972" s="49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49"/>
      <c r="N973" s="27"/>
      <c r="O973" s="49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49"/>
      <c r="N974" s="27"/>
      <c r="O974" s="49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49"/>
      <c r="N975" s="27"/>
      <c r="O975" s="49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49"/>
      <c r="N976" s="27"/>
      <c r="O976" s="49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49"/>
      <c r="N977" s="27"/>
      <c r="O977" s="49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49"/>
      <c r="N978" s="27"/>
      <c r="O978" s="49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49"/>
      <c r="N979" s="27"/>
      <c r="O979" s="49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49"/>
      <c r="N980" s="27"/>
      <c r="O980" s="49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49"/>
      <c r="N981" s="27"/>
      <c r="O981" s="49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49"/>
      <c r="N982" s="27"/>
      <c r="O982" s="49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49"/>
      <c r="N983" s="27"/>
      <c r="O983" s="49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49"/>
      <c r="N984" s="27"/>
      <c r="O984" s="49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49"/>
      <c r="N985" s="27"/>
      <c r="O985" s="49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49"/>
      <c r="N986" s="27"/>
      <c r="O986" s="49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49"/>
      <c r="N987" s="27"/>
      <c r="O987" s="49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49"/>
      <c r="N988" s="27"/>
      <c r="O988" s="49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49"/>
      <c r="N989" s="27"/>
      <c r="O989" s="49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49"/>
      <c r="N990" s="27"/>
      <c r="O990" s="49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49"/>
      <c r="N991" s="27"/>
      <c r="O991" s="49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49"/>
      <c r="N992" s="27"/>
      <c r="O992" s="49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49"/>
      <c r="N993" s="27"/>
      <c r="O993" s="49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49"/>
      <c r="N994" s="27"/>
      <c r="O994" s="49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49"/>
      <c r="N995" s="27"/>
      <c r="O995" s="49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49"/>
      <c r="N996" s="27"/>
      <c r="O996" s="49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49"/>
      <c r="N997" s="27"/>
      <c r="O997" s="49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5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49"/>
      <c r="N998" s="27"/>
      <c r="O998" s="49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5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49"/>
      <c r="N999" s="27"/>
      <c r="O999" s="49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5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49"/>
      <c r="N1000" s="27"/>
      <c r="O1000" s="49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autoFilter ref="B1:O223" xr:uid="{00000000-0009-0000-0000-000001000000}"/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0"/>
  <sheetViews>
    <sheetView workbookViewId="0">
      <selection activeCell="D8" sqref="D8"/>
    </sheetView>
  </sheetViews>
  <sheetFormatPr baseColWidth="10" defaultColWidth="14.5" defaultRowHeight="15" customHeight="1"/>
  <cols>
    <col min="1" max="1" width="33.5" customWidth="1"/>
    <col min="2" max="3" width="12" customWidth="1"/>
    <col min="4" max="4" width="14.5" customWidth="1"/>
    <col min="5" max="7" width="8.6640625" customWidth="1"/>
    <col min="8" max="8" width="12.1640625" customWidth="1"/>
    <col min="9" max="26" width="8.6640625" customWidth="1"/>
  </cols>
  <sheetData>
    <row r="1" spans="1:8" ht="14.25" customHeight="1">
      <c r="A1" s="47" t="s">
        <v>253</v>
      </c>
      <c r="B1" s="50" t="s">
        <v>254</v>
      </c>
      <c r="C1" s="50"/>
    </row>
    <row r="2" spans="1:8" ht="14.25" customHeight="1">
      <c r="A2" s="51" t="s">
        <v>255</v>
      </c>
      <c r="B2" s="52">
        <f>'FY22 Additional Bridges'!F23</f>
        <v>1012509.5399999999</v>
      </c>
      <c r="C2" s="52"/>
      <c r="D2" s="23"/>
    </row>
    <row r="3" spans="1:8" ht="14.25" customHeight="1">
      <c r="A3" s="51" t="s">
        <v>256</v>
      </c>
      <c r="B3" s="52">
        <f>'FY22 Additional Bridges'!H23</f>
        <v>417806.33999999997</v>
      </c>
      <c r="C3" s="52"/>
      <c r="D3" s="23"/>
    </row>
    <row r="4" spans="1:8" ht="14.25" customHeight="1">
      <c r="A4" s="47" t="s">
        <v>257</v>
      </c>
      <c r="B4" s="52"/>
      <c r="C4" s="52"/>
      <c r="D4" s="23"/>
    </row>
    <row r="5" spans="1:8" ht="14.25" customHeight="1">
      <c r="A5" s="51" t="s">
        <v>255</v>
      </c>
      <c r="B5" s="52">
        <f>'FY23 Submitted Bridges'!L80</f>
        <v>4307628.2592000002</v>
      </c>
      <c r="C5" s="52"/>
      <c r="D5" s="23"/>
    </row>
    <row r="6" spans="1:8" ht="14.25" customHeight="1">
      <c r="A6" s="51" t="s">
        <v>256</v>
      </c>
      <c r="B6" s="52">
        <f>'FY23 Submitted Bridges'!N80</f>
        <v>1844901.6264</v>
      </c>
      <c r="C6" s="52"/>
      <c r="D6" s="23"/>
    </row>
    <row r="7" spans="1:8" ht="14.25" customHeight="1">
      <c r="A7" s="47" t="s">
        <v>258</v>
      </c>
      <c r="B7" s="52"/>
      <c r="C7" s="50"/>
      <c r="D7" s="53"/>
    </row>
    <row r="8" spans="1:8" ht="14.25" customHeight="1">
      <c r="A8" s="51" t="s">
        <v>255</v>
      </c>
      <c r="B8" s="52">
        <f t="shared" ref="B8:B9" si="0">(B2+B5)</f>
        <v>5320137.7992000002</v>
      </c>
      <c r="C8" s="54">
        <v>1930000</v>
      </c>
      <c r="D8" s="23">
        <f>B8-C8</f>
        <v>3390137.7992000002</v>
      </c>
    </row>
    <row r="9" spans="1:8" ht="14.25" customHeight="1">
      <c r="A9" s="51" t="s">
        <v>256</v>
      </c>
      <c r="B9" s="52">
        <f t="shared" si="0"/>
        <v>2262707.9663999998</v>
      </c>
      <c r="C9" s="52"/>
      <c r="D9" s="23"/>
    </row>
    <row r="10" spans="1:8" ht="14.25" customHeight="1">
      <c r="B10" s="52"/>
      <c r="C10" s="52"/>
      <c r="D10" s="23"/>
    </row>
    <row r="11" spans="1:8" ht="14.25" hidden="1" customHeight="1">
      <c r="A11" s="51" t="s">
        <v>259</v>
      </c>
      <c r="B11" s="52">
        <f>AVERAGE('FY22 Additional Bridges'!E4:E20,'FY23 Submitted Bridges'!K2:K76)</f>
        <v>106814868.13186814</v>
      </c>
      <c r="C11" s="52"/>
      <c r="D11" s="23"/>
    </row>
    <row r="12" spans="1:8" ht="14.25" customHeight="1">
      <c r="A12" s="51" t="s">
        <v>260</v>
      </c>
      <c r="B12" s="52">
        <f>B11*0.00098</f>
        <v>104678.57076923078</v>
      </c>
      <c r="C12" s="52"/>
      <c r="D12" s="23"/>
    </row>
    <row r="13" spans="1:8" ht="14.25" customHeight="1">
      <c r="A13" s="51" t="s">
        <v>261</v>
      </c>
      <c r="B13" s="55">
        <f>AVERAGE('FY22 Additional Bridges'!G4:G20,'FY23 Submitted Bridges'!M2:M76)</f>
        <v>0.70115988597466905</v>
      </c>
      <c r="C13" s="52"/>
      <c r="D13" s="23"/>
      <c r="H13" s="26"/>
    </row>
    <row r="14" spans="1:8" ht="14.25" customHeight="1">
      <c r="A14" s="51" t="s">
        <v>262</v>
      </c>
      <c r="B14" s="55">
        <f>AVERAGE('FY22 Additional Bridges'!I4:I20,'FY23 Submitted Bridges'!O2:O76)</f>
        <v>0.29884011402533106</v>
      </c>
      <c r="C14" s="52"/>
      <c r="D14" s="23"/>
    </row>
    <row r="15" spans="1:8" ht="14.25" customHeight="1">
      <c r="B15" s="50"/>
      <c r="C15" s="50"/>
    </row>
    <row r="16" spans="1:8" ht="14.25" customHeight="1">
      <c r="B16" s="50"/>
      <c r="C16" s="50"/>
    </row>
    <row r="17" spans="2:3" ht="14.25" customHeight="1">
      <c r="B17" s="50"/>
      <c r="C17" s="50"/>
    </row>
    <row r="18" spans="2:3" ht="14.25" customHeight="1">
      <c r="B18" s="50"/>
      <c r="C18" s="50"/>
    </row>
    <row r="19" spans="2:3" ht="14.25" customHeight="1">
      <c r="B19" s="50"/>
      <c r="C19" s="50"/>
    </row>
    <row r="20" spans="2:3" ht="14.25" customHeight="1">
      <c r="B20" s="50"/>
      <c r="C20" s="50"/>
    </row>
    <row r="21" spans="2:3" ht="14.25" customHeight="1">
      <c r="B21" s="50"/>
      <c r="C21" s="50"/>
    </row>
    <row r="22" spans="2:3" ht="14.25" customHeight="1">
      <c r="B22" s="50"/>
      <c r="C22" s="50"/>
    </row>
    <row r="23" spans="2:3" ht="14.25" customHeight="1">
      <c r="B23" s="50"/>
      <c r="C23" s="50"/>
    </row>
    <row r="24" spans="2:3" ht="14.25" customHeight="1">
      <c r="B24" s="50"/>
      <c r="C24" s="50"/>
    </row>
    <row r="25" spans="2:3" ht="14.25" customHeight="1">
      <c r="B25" s="50"/>
      <c r="C25" s="50"/>
    </row>
    <row r="26" spans="2:3" ht="14.25" customHeight="1">
      <c r="B26" s="50"/>
      <c r="C26" s="50"/>
    </row>
    <row r="27" spans="2:3" ht="14.25" customHeight="1">
      <c r="B27" s="50"/>
      <c r="C27" s="50"/>
    </row>
    <row r="28" spans="2:3" ht="14.25" customHeight="1">
      <c r="B28" s="50"/>
      <c r="C28" s="50"/>
    </row>
    <row r="29" spans="2:3" ht="14.25" customHeight="1">
      <c r="B29" s="50"/>
      <c r="C29" s="50"/>
    </row>
    <row r="30" spans="2:3" ht="14.25" customHeight="1">
      <c r="B30" s="50"/>
      <c r="C30" s="50"/>
    </row>
    <row r="31" spans="2:3" ht="14.25" customHeight="1">
      <c r="B31" s="50"/>
      <c r="C31" s="50"/>
    </row>
    <row r="32" spans="2:3" ht="14.25" customHeight="1">
      <c r="B32" s="50"/>
      <c r="C32" s="50"/>
    </row>
    <row r="33" spans="2:3" ht="14.25" customHeight="1">
      <c r="B33" s="50"/>
      <c r="C33" s="50"/>
    </row>
    <row r="34" spans="2:3" ht="14.25" customHeight="1">
      <c r="B34" s="50"/>
      <c r="C34" s="50"/>
    </row>
    <row r="35" spans="2:3" ht="14.25" customHeight="1">
      <c r="B35" s="50"/>
      <c r="C35" s="50"/>
    </row>
    <row r="36" spans="2:3" ht="14.25" customHeight="1">
      <c r="B36" s="50"/>
      <c r="C36" s="50"/>
    </row>
    <row r="37" spans="2:3" ht="14.25" customHeight="1">
      <c r="B37" s="50"/>
      <c r="C37" s="50"/>
    </row>
    <row r="38" spans="2:3" ht="14.25" customHeight="1">
      <c r="B38" s="50"/>
      <c r="C38" s="50"/>
    </row>
    <row r="39" spans="2:3" ht="14.25" customHeight="1">
      <c r="B39" s="50"/>
      <c r="C39" s="50"/>
    </row>
    <row r="40" spans="2:3" ht="14.25" customHeight="1">
      <c r="B40" s="50"/>
      <c r="C40" s="50"/>
    </row>
    <row r="41" spans="2:3" ht="14.25" customHeight="1">
      <c r="B41" s="50"/>
      <c r="C41" s="50"/>
    </row>
    <row r="42" spans="2:3" ht="14.25" customHeight="1">
      <c r="B42" s="50"/>
      <c r="C42" s="50"/>
    </row>
    <row r="43" spans="2:3" ht="14.25" customHeight="1">
      <c r="B43" s="50"/>
      <c r="C43" s="50"/>
    </row>
    <row r="44" spans="2:3" ht="14.25" customHeight="1">
      <c r="B44" s="50"/>
      <c r="C44" s="50"/>
    </row>
    <row r="45" spans="2:3" ht="14.25" customHeight="1">
      <c r="B45" s="50"/>
      <c r="C45" s="50"/>
    </row>
    <row r="46" spans="2:3" ht="14.25" customHeight="1">
      <c r="B46" s="50"/>
      <c r="C46" s="50"/>
    </row>
    <row r="47" spans="2:3" ht="14.25" customHeight="1">
      <c r="B47" s="50"/>
      <c r="C47" s="50"/>
    </row>
    <row r="48" spans="2:3" ht="14.25" customHeight="1">
      <c r="B48" s="50"/>
      <c r="C48" s="50"/>
    </row>
    <row r="49" spans="2:3" ht="14.25" customHeight="1">
      <c r="B49" s="50"/>
      <c r="C49" s="50"/>
    </row>
    <row r="50" spans="2:3" ht="14.25" customHeight="1">
      <c r="B50" s="50"/>
      <c r="C50" s="50"/>
    </row>
    <row r="51" spans="2:3" ht="14.25" customHeight="1">
      <c r="B51" s="50"/>
      <c r="C51" s="50"/>
    </row>
    <row r="52" spans="2:3" ht="14.25" customHeight="1">
      <c r="B52" s="50"/>
      <c r="C52" s="50"/>
    </row>
    <row r="53" spans="2:3" ht="14.25" customHeight="1">
      <c r="B53" s="50"/>
      <c r="C53" s="50"/>
    </row>
    <row r="54" spans="2:3" ht="14.25" customHeight="1">
      <c r="B54" s="50"/>
      <c r="C54" s="50"/>
    </row>
    <row r="55" spans="2:3" ht="14.25" customHeight="1">
      <c r="B55" s="50"/>
      <c r="C55" s="50"/>
    </row>
    <row r="56" spans="2:3" ht="14.25" customHeight="1">
      <c r="B56" s="50"/>
      <c r="C56" s="50"/>
    </row>
    <row r="57" spans="2:3" ht="14.25" customHeight="1">
      <c r="B57" s="50"/>
      <c r="C57" s="50"/>
    </row>
    <row r="58" spans="2:3" ht="14.25" customHeight="1">
      <c r="B58" s="50"/>
      <c r="C58" s="50"/>
    </row>
    <row r="59" spans="2:3" ht="14.25" customHeight="1">
      <c r="B59" s="50"/>
      <c r="C59" s="50"/>
    </row>
    <row r="60" spans="2:3" ht="14.25" customHeight="1">
      <c r="B60" s="50"/>
      <c r="C60" s="50"/>
    </row>
    <row r="61" spans="2:3" ht="14.25" customHeight="1">
      <c r="B61" s="50"/>
      <c r="C61" s="50"/>
    </row>
    <row r="62" spans="2:3" ht="14.25" customHeight="1">
      <c r="B62" s="50"/>
      <c r="C62" s="50"/>
    </row>
    <row r="63" spans="2:3" ht="14.25" customHeight="1">
      <c r="B63" s="50"/>
      <c r="C63" s="50"/>
    </row>
    <row r="64" spans="2:3" ht="14.25" customHeight="1">
      <c r="B64" s="50"/>
      <c r="C64" s="50"/>
    </row>
    <row r="65" spans="2:3" ht="14.25" customHeight="1">
      <c r="B65" s="50"/>
      <c r="C65" s="50"/>
    </row>
    <row r="66" spans="2:3" ht="14.25" customHeight="1">
      <c r="B66" s="50"/>
      <c r="C66" s="50"/>
    </row>
    <row r="67" spans="2:3" ht="14.25" customHeight="1">
      <c r="B67" s="50"/>
      <c r="C67" s="50"/>
    </row>
    <row r="68" spans="2:3" ht="14.25" customHeight="1">
      <c r="B68" s="50"/>
      <c r="C68" s="50"/>
    </row>
    <row r="69" spans="2:3" ht="14.25" customHeight="1">
      <c r="B69" s="50"/>
      <c r="C69" s="50"/>
    </row>
    <row r="70" spans="2:3" ht="14.25" customHeight="1">
      <c r="B70" s="50"/>
      <c r="C70" s="50"/>
    </row>
    <row r="71" spans="2:3" ht="14.25" customHeight="1">
      <c r="B71" s="50"/>
      <c r="C71" s="50"/>
    </row>
    <row r="72" spans="2:3" ht="14.25" customHeight="1">
      <c r="B72" s="50"/>
      <c r="C72" s="50"/>
    </row>
    <row r="73" spans="2:3" ht="14.25" customHeight="1">
      <c r="B73" s="50"/>
      <c r="C73" s="50"/>
    </row>
    <row r="74" spans="2:3" ht="14.25" customHeight="1">
      <c r="B74" s="50"/>
      <c r="C74" s="50"/>
    </row>
    <row r="75" spans="2:3" ht="14.25" customHeight="1">
      <c r="B75" s="50"/>
      <c r="C75" s="50"/>
    </row>
    <row r="76" spans="2:3" ht="14.25" customHeight="1">
      <c r="B76" s="50"/>
      <c r="C76" s="50"/>
    </row>
    <row r="77" spans="2:3" ht="14.25" customHeight="1">
      <c r="B77" s="50"/>
      <c r="C77" s="50"/>
    </row>
    <row r="78" spans="2:3" ht="14.25" customHeight="1">
      <c r="B78" s="50"/>
      <c r="C78" s="50"/>
    </row>
    <row r="79" spans="2:3" ht="14.25" customHeight="1">
      <c r="B79" s="50"/>
      <c r="C79" s="50"/>
    </row>
    <row r="80" spans="2:3" ht="14.25" customHeight="1">
      <c r="B80" s="50"/>
      <c r="C80" s="50"/>
    </row>
    <row r="81" spans="2:3" ht="14.25" customHeight="1">
      <c r="B81" s="50"/>
      <c r="C81" s="50"/>
    </row>
    <row r="82" spans="2:3" ht="14.25" customHeight="1">
      <c r="B82" s="50"/>
      <c r="C82" s="50"/>
    </row>
    <row r="83" spans="2:3" ht="14.25" customHeight="1">
      <c r="B83" s="50"/>
      <c r="C83" s="50"/>
    </row>
    <row r="84" spans="2:3" ht="14.25" customHeight="1">
      <c r="B84" s="50"/>
      <c r="C84" s="50"/>
    </row>
    <row r="85" spans="2:3" ht="14.25" customHeight="1">
      <c r="B85" s="50"/>
      <c r="C85" s="50"/>
    </row>
    <row r="86" spans="2:3" ht="14.25" customHeight="1">
      <c r="B86" s="50"/>
      <c r="C86" s="50"/>
    </row>
    <row r="87" spans="2:3" ht="14.25" customHeight="1">
      <c r="B87" s="50"/>
      <c r="C87" s="50"/>
    </row>
    <row r="88" spans="2:3" ht="14.25" customHeight="1">
      <c r="B88" s="50"/>
      <c r="C88" s="50"/>
    </row>
    <row r="89" spans="2:3" ht="14.25" customHeight="1">
      <c r="B89" s="50"/>
      <c r="C89" s="50"/>
    </row>
    <row r="90" spans="2:3" ht="14.25" customHeight="1">
      <c r="B90" s="50"/>
      <c r="C90" s="50"/>
    </row>
    <row r="91" spans="2:3" ht="14.25" customHeight="1">
      <c r="B91" s="50"/>
      <c r="C91" s="50"/>
    </row>
    <row r="92" spans="2:3" ht="14.25" customHeight="1">
      <c r="B92" s="50"/>
      <c r="C92" s="50"/>
    </row>
    <row r="93" spans="2:3" ht="14.25" customHeight="1">
      <c r="B93" s="50"/>
      <c r="C93" s="50"/>
    </row>
    <row r="94" spans="2:3" ht="14.25" customHeight="1">
      <c r="B94" s="50"/>
      <c r="C94" s="50"/>
    </row>
    <row r="95" spans="2:3" ht="14.25" customHeight="1">
      <c r="B95" s="50"/>
      <c r="C95" s="50"/>
    </row>
    <row r="96" spans="2:3" ht="14.25" customHeight="1">
      <c r="B96" s="50"/>
      <c r="C96" s="50"/>
    </row>
    <row r="97" spans="2:3" ht="14.25" customHeight="1">
      <c r="B97" s="50"/>
      <c r="C97" s="50"/>
    </row>
    <row r="98" spans="2:3" ht="14.25" customHeight="1">
      <c r="B98" s="50"/>
      <c r="C98" s="50"/>
    </row>
    <row r="99" spans="2:3" ht="14.25" customHeight="1">
      <c r="B99" s="50"/>
      <c r="C99" s="50"/>
    </row>
    <row r="100" spans="2:3" ht="14.25" customHeight="1">
      <c r="B100" s="50"/>
      <c r="C100" s="50"/>
    </row>
    <row r="101" spans="2:3" ht="14.25" customHeight="1">
      <c r="B101" s="50"/>
      <c r="C101" s="50"/>
    </row>
    <row r="102" spans="2:3" ht="14.25" customHeight="1">
      <c r="B102" s="50"/>
      <c r="C102" s="50"/>
    </row>
    <row r="103" spans="2:3" ht="14.25" customHeight="1">
      <c r="B103" s="50"/>
      <c r="C103" s="50"/>
    </row>
    <row r="104" spans="2:3" ht="14.25" customHeight="1">
      <c r="B104" s="50"/>
      <c r="C104" s="50"/>
    </row>
    <row r="105" spans="2:3" ht="14.25" customHeight="1">
      <c r="B105" s="50"/>
      <c r="C105" s="50"/>
    </row>
    <row r="106" spans="2:3" ht="14.25" customHeight="1">
      <c r="B106" s="50"/>
      <c r="C106" s="50"/>
    </row>
    <row r="107" spans="2:3" ht="14.25" customHeight="1">
      <c r="B107" s="50"/>
      <c r="C107" s="50"/>
    </row>
    <row r="108" spans="2:3" ht="14.25" customHeight="1">
      <c r="B108" s="50"/>
      <c r="C108" s="50"/>
    </row>
    <row r="109" spans="2:3" ht="14.25" customHeight="1">
      <c r="B109" s="50"/>
      <c r="C109" s="50"/>
    </row>
    <row r="110" spans="2:3" ht="14.25" customHeight="1">
      <c r="B110" s="50"/>
      <c r="C110" s="50"/>
    </row>
    <row r="111" spans="2:3" ht="14.25" customHeight="1">
      <c r="B111" s="50"/>
      <c r="C111" s="50"/>
    </row>
    <row r="112" spans="2:3" ht="14.25" customHeight="1">
      <c r="B112" s="50"/>
      <c r="C112" s="50"/>
    </row>
    <row r="113" spans="2:3" ht="14.25" customHeight="1">
      <c r="B113" s="50"/>
      <c r="C113" s="50"/>
    </row>
    <row r="114" spans="2:3" ht="14.25" customHeight="1">
      <c r="B114" s="50"/>
      <c r="C114" s="50"/>
    </row>
    <row r="115" spans="2:3" ht="14.25" customHeight="1">
      <c r="B115" s="50"/>
      <c r="C115" s="50"/>
    </row>
    <row r="116" spans="2:3" ht="14.25" customHeight="1">
      <c r="B116" s="50"/>
      <c r="C116" s="50"/>
    </row>
    <row r="117" spans="2:3" ht="14.25" customHeight="1">
      <c r="B117" s="50"/>
      <c r="C117" s="50"/>
    </row>
    <row r="118" spans="2:3" ht="14.25" customHeight="1">
      <c r="B118" s="50"/>
      <c r="C118" s="50"/>
    </row>
    <row r="119" spans="2:3" ht="14.25" customHeight="1">
      <c r="B119" s="50"/>
      <c r="C119" s="50"/>
    </row>
    <row r="120" spans="2:3" ht="14.25" customHeight="1">
      <c r="B120" s="50"/>
      <c r="C120" s="50"/>
    </row>
    <row r="121" spans="2:3" ht="14.25" customHeight="1">
      <c r="B121" s="50"/>
      <c r="C121" s="50"/>
    </row>
    <row r="122" spans="2:3" ht="14.25" customHeight="1">
      <c r="B122" s="50"/>
      <c r="C122" s="50"/>
    </row>
    <row r="123" spans="2:3" ht="14.25" customHeight="1">
      <c r="B123" s="50"/>
      <c r="C123" s="50"/>
    </row>
    <row r="124" spans="2:3" ht="14.25" customHeight="1">
      <c r="B124" s="50"/>
      <c r="C124" s="50"/>
    </row>
    <row r="125" spans="2:3" ht="14.25" customHeight="1">
      <c r="B125" s="50"/>
      <c r="C125" s="50"/>
    </row>
    <row r="126" spans="2:3" ht="14.25" customHeight="1">
      <c r="B126" s="50"/>
      <c r="C126" s="50"/>
    </row>
    <row r="127" spans="2:3" ht="14.25" customHeight="1">
      <c r="B127" s="50"/>
      <c r="C127" s="50"/>
    </row>
    <row r="128" spans="2:3" ht="14.25" customHeight="1">
      <c r="B128" s="50"/>
      <c r="C128" s="50"/>
    </row>
    <row r="129" spans="2:3" ht="14.25" customHeight="1">
      <c r="B129" s="50"/>
      <c r="C129" s="50"/>
    </row>
    <row r="130" spans="2:3" ht="14.25" customHeight="1">
      <c r="B130" s="50"/>
      <c r="C130" s="50"/>
    </row>
    <row r="131" spans="2:3" ht="14.25" customHeight="1">
      <c r="B131" s="50"/>
      <c r="C131" s="50"/>
    </row>
    <row r="132" spans="2:3" ht="14.25" customHeight="1">
      <c r="B132" s="50"/>
      <c r="C132" s="50"/>
    </row>
    <row r="133" spans="2:3" ht="14.25" customHeight="1">
      <c r="B133" s="50"/>
      <c r="C133" s="50"/>
    </row>
    <row r="134" spans="2:3" ht="14.25" customHeight="1">
      <c r="B134" s="50"/>
      <c r="C134" s="50"/>
    </row>
    <row r="135" spans="2:3" ht="14.25" customHeight="1">
      <c r="B135" s="50"/>
      <c r="C135" s="50"/>
    </row>
    <row r="136" spans="2:3" ht="14.25" customHeight="1">
      <c r="B136" s="50"/>
      <c r="C136" s="50"/>
    </row>
    <row r="137" spans="2:3" ht="14.25" customHeight="1">
      <c r="B137" s="50"/>
      <c r="C137" s="50"/>
    </row>
    <row r="138" spans="2:3" ht="14.25" customHeight="1">
      <c r="B138" s="50"/>
      <c r="C138" s="50"/>
    </row>
    <row r="139" spans="2:3" ht="14.25" customHeight="1">
      <c r="B139" s="50"/>
      <c r="C139" s="50"/>
    </row>
    <row r="140" spans="2:3" ht="14.25" customHeight="1">
      <c r="B140" s="50"/>
      <c r="C140" s="50"/>
    </row>
    <row r="141" spans="2:3" ht="14.25" customHeight="1">
      <c r="B141" s="50"/>
      <c r="C141" s="50"/>
    </row>
    <row r="142" spans="2:3" ht="14.25" customHeight="1">
      <c r="B142" s="50"/>
      <c r="C142" s="50"/>
    </row>
    <row r="143" spans="2:3" ht="14.25" customHeight="1">
      <c r="B143" s="50"/>
      <c r="C143" s="50"/>
    </row>
    <row r="144" spans="2:3" ht="14.25" customHeight="1">
      <c r="B144" s="50"/>
      <c r="C144" s="50"/>
    </row>
    <row r="145" spans="2:3" ht="14.25" customHeight="1">
      <c r="B145" s="50"/>
      <c r="C145" s="50"/>
    </row>
    <row r="146" spans="2:3" ht="14.25" customHeight="1">
      <c r="B146" s="50"/>
      <c r="C146" s="50"/>
    </row>
    <row r="147" spans="2:3" ht="14.25" customHeight="1">
      <c r="B147" s="50"/>
      <c r="C147" s="50"/>
    </row>
    <row r="148" spans="2:3" ht="14.25" customHeight="1">
      <c r="B148" s="50"/>
      <c r="C148" s="50"/>
    </row>
    <row r="149" spans="2:3" ht="14.25" customHeight="1">
      <c r="B149" s="50"/>
      <c r="C149" s="50"/>
    </row>
    <row r="150" spans="2:3" ht="14.25" customHeight="1">
      <c r="B150" s="50"/>
      <c r="C150" s="50"/>
    </row>
    <row r="151" spans="2:3" ht="14.25" customHeight="1">
      <c r="B151" s="50"/>
      <c r="C151" s="50"/>
    </row>
    <row r="152" spans="2:3" ht="14.25" customHeight="1">
      <c r="B152" s="50"/>
      <c r="C152" s="50"/>
    </row>
    <row r="153" spans="2:3" ht="14.25" customHeight="1">
      <c r="B153" s="50"/>
      <c r="C153" s="50"/>
    </row>
    <row r="154" spans="2:3" ht="14.25" customHeight="1">
      <c r="B154" s="50"/>
      <c r="C154" s="50"/>
    </row>
    <row r="155" spans="2:3" ht="14.25" customHeight="1">
      <c r="B155" s="50"/>
      <c r="C155" s="50"/>
    </row>
    <row r="156" spans="2:3" ht="14.25" customHeight="1">
      <c r="B156" s="50"/>
      <c r="C156" s="50"/>
    </row>
    <row r="157" spans="2:3" ht="14.25" customHeight="1">
      <c r="B157" s="50"/>
      <c r="C157" s="50"/>
    </row>
    <row r="158" spans="2:3" ht="14.25" customHeight="1">
      <c r="B158" s="50"/>
      <c r="C158" s="50"/>
    </row>
    <row r="159" spans="2:3" ht="14.25" customHeight="1">
      <c r="B159" s="50"/>
      <c r="C159" s="50"/>
    </row>
    <row r="160" spans="2:3" ht="14.25" customHeight="1">
      <c r="B160" s="50"/>
      <c r="C160" s="50"/>
    </row>
    <row r="161" spans="2:3" ht="14.25" customHeight="1">
      <c r="B161" s="50"/>
      <c r="C161" s="50"/>
    </row>
    <row r="162" spans="2:3" ht="14.25" customHeight="1">
      <c r="B162" s="50"/>
      <c r="C162" s="50"/>
    </row>
    <row r="163" spans="2:3" ht="14.25" customHeight="1">
      <c r="B163" s="50"/>
      <c r="C163" s="50"/>
    </row>
    <row r="164" spans="2:3" ht="14.25" customHeight="1">
      <c r="B164" s="50"/>
      <c r="C164" s="50"/>
    </row>
    <row r="165" spans="2:3" ht="14.25" customHeight="1">
      <c r="B165" s="50"/>
      <c r="C165" s="50"/>
    </row>
    <row r="166" spans="2:3" ht="14.25" customHeight="1">
      <c r="B166" s="50"/>
      <c r="C166" s="50"/>
    </row>
    <row r="167" spans="2:3" ht="14.25" customHeight="1">
      <c r="B167" s="50"/>
      <c r="C167" s="50"/>
    </row>
    <row r="168" spans="2:3" ht="14.25" customHeight="1">
      <c r="B168" s="50"/>
      <c r="C168" s="50"/>
    </row>
    <row r="169" spans="2:3" ht="14.25" customHeight="1">
      <c r="B169" s="50"/>
      <c r="C169" s="50"/>
    </row>
    <row r="170" spans="2:3" ht="14.25" customHeight="1">
      <c r="B170" s="50"/>
      <c r="C170" s="50"/>
    </row>
    <row r="171" spans="2:3" ht="14.25" customHeight="1">
      <c r="B171" s="50"/>
      <c r="C171" s="50"/>
    </row>
    <row r="172" spans="2:3" ht="14.25" customHeight="1">
      <c r="B172" s="50"/>
      <c r="C172" s="50"/>
    </row>
    <row r="173" spans="2:3" ht="14.25" customHeight="1">
      <c r="B173" s="50"/>
      <c r="C173" s="50"/>
    </row>
    <row r="174" spans="2:3" ht="14.25" customHeight="1">
      <c r="B174" s="50"/>
      <c r="C174" s="50"/>
    </row>
    <row r="175" spans="2:3" ht="14.25" customHeight="1">
      <c r="B175" s="50"/>
      <c r="C175" s="50"/>
    </row>
    <row r="176" spans="2:3" ht="14.25" customHeight="1">
      <c r="B176" s="50"/>
      <c r="C176" s="50"/>
    </row>
    <row r="177" spans="2:3" ht="14.25" customHeight="1">
      <c r="B177" s="50"/>
      <c r="C177" s="50"/>
    </row>
    <row r="178" spans="2:3" ht="14.25" customHeight="1">
      <c r="B178" s="50"/>
      <c r="C178" s="50"/>
    </row>
    <row r="179" spans="2:3" ht="14.25" customHeight="1">
      <c r="B179" s="50"/>
      <c r="C179" s="50"/>
    </row>
    <row r="180" spans="2:3" ht="14.25" customHeight="1">
      <c r="B180" s="50"/>
      <c r="C180" s="50"/>
    </row>
    <row r="181" spans="2:3" ht="14.25" customHeight="1">
      <c r="B181" s="50"/>
      <c r="C181" s="50"/>
    </row>
    <row r="182" spans="2:3" ht="14.25" customHeight="1">
      <c r="B182" s="50"/>
      <c r="C182" s="50"/>
    </row>
    <row r="183" spans="2:3" ht="14.25" customHeight="1">
      <c r="B183" s="50"/>
      <c r="C183" s="50"/>
    </row>
    <row r="184" spans="2:3" ht="14.25" customHeight="1">
      <c r="B184" s="50"/>
      <c r="C184" s="50"/>
    </row>
    <row r="185" spans="2:3" ht="14.25" customHeight="1">
      <c r="B185" s="50"/>
      <c r="C185" s="50"/>
    </row>
    <row r="186" spans="2:3" ht="14.25" customHeight="1">
      <c r="B186" s="50"/>
      <c r="C186" s="50"/>
    </row>
    <row r="187" spans="2:3" ht="14.25" customHeight="1">
      <c r="B187" s="50"/>
      <c r="C187" s="50"/>
    </row>
    <row r="188" spans="2:3" ht="14.25" customHeight="1">
      <c r="B188" s="50"/>
      <c r="C188" s="50"/>
    </row>
    <row r="189" spans="2:3" ht="14.25" customHeight="1">
      <c r="B189" s="50"/>
      <c r="C189" s="50"/>
    </row>
    <row r="190" spans="2:3" ht="14.25" customHeight="1">
      <c r="B190" s="50"/>
      <c r="C190" s="50"/>
    </row>
    <row r="191" spans="2:3" ht="14.25" customHeight="1">
      <c r="B191" s="50"/>
      <c r="C191" s="50"/>
    </row>
    <row r="192" spans="2:3" ht="14.25" customHeight="1">
      <c r="B192" s="50"/>
      <c r="C192" s="50"/>
    </row>
    <row r="193" spans="2:3" ht="14.25" customHeight="1">
      <c r="B193" s="50"/>
      <c r="C193" s="50"/>
    </row>
    <row r="194" spans="2:3" ht="14.25" customHeight="1">
      <c r="B194" s="50"/>
      <c r="C194" s="50"/>
    </row>
    <row r="195" spans="2:3" ht="14.25" customHeight="1">
      <c r="B195" s="50"/>
      <c r="C195" s="50"/>
    </row>
    <row r="196" spans="2:3" ht="14.25" customHeight="1">
      <c r="B196" s="50"/>
      <c r="C196" s="50"/>
    </row>
    <row r="197" spans="2:3" ht="14.25" customHeight="1">
      <c r="B197" s="50"/>
      <c r="C197" s="50"/>
    </row>
    <row r="198" spans="2:3" ht="14.25" customHeight="1">
      <c r="B198" s="50"/>
      <c r="C198" s="50"/>
    </row>
    <row r="199" spans="2:3" ht="14.25" customHeight="1">
      <c r="B199" s="50"/>
      <c r="C199" s="50"/>
    </row>
    <row r="200" spans="2:3" ht="14.25" customHeight="1">
      <c r="B200" s="50"/>
      <c r="C200" s="50"/>
    </row>
    <row r="201" spans="2:3" ht="14.25" customHeight="1">
      <c r="B201" s="50"/>
      <c r="C201" s="50"/>
    </row>
    <row r="202" spans="2:3" ht="14.25" customHeight="1">
      <c r="B202" s="50"/>
      <c r="C202" s="50"/>
    </row>
    <row r="203" spans="2:3" ht="14.25" customHeight="1">
      <c r="B203" s="50"/>
      <c r="C203" s="50"/>
    </row>
    <row r="204" spans="2:3" ht="14.25" customHeight="1">
      <c r="B204" s="50"/>
      <c r="C204" s="50"/>
    </row>
    <row r="205" spans="2:3" ht="14.25" customHeight="1">
      <c r="B205" s="50"/>
      <c r="C205" s="50"/>
    </row>
    <row r="206" spans="2:3" ht="14.25" customHeight="1">
      <c r="B206" s="50"/>
      <c r="C206" s="50"/>
    </row>
    <row r="207" spans="2:3" ht="14.25" customHeight="1">
      <c r="B207" s="50"/>
      <c r="C207" s="50"/>
    </row>
    <row r="208" spans="2:3" ht="14.25" customHeight="1">
      <c r="B208" s="50"/>
      <c r="C208" s="50"/>
    </row>
    <row r="209" spans="2:3" ht="14.25" customHeight="1">
      <c r="B209" s="50"/>
      <c r="C209" s="50"/>
    </row>
    <row r="210" spans="2:3" ht="14.25" customHeight="1">
      <c r="B210" s="50"/>
      <c r="C210" s="50"/>
    </row>
    <row r="211" spans="2:3" ht="14.25" customHeight="1">
      <c r="B211" s="50"/>
      <c r="C211" s="50"/>
    </row>
    <row r="212" spans="2:3" ht="14.25" customHeight="1">
      <c r="B212" s="50"/>
      <c r="C212" s="50"/>
    </row>
    <row r="213" spans="2:3" ht="14.25" customHeight="1">
      <c r="B213" s="50"/>
      <c r="C213" s="50"/>
    </row>
    <row r="214" spans="2:3" ht="14.25" customHeight="1">
      <c r="B214" s="50"/>
      <c r="C214" s="50"/>
    </row>
    <row r="215" spans="2:3" ht="14.25" customHeight="1">
      <c r="B215" s="50"/>
      <c r="C215" s="50"/>
    </row>
    <row r="216" spans="2:3" ht="14.25" customHeight="1">
      <c r="B216" s="50"/>
      <c r="C216" s="50"/>
    </row>
    <row r="217" spans="2:3" ht="14.25" customHeight="1">
      <c r="B217" s="50"/>
      <c r="C217" s="50"/>
    </row>
    <row r="218" spans="2:3" ht="14.25" customHeight="1">
      <c r="B218" s="50"/>
      <c r="C218" s="50"/>
    </row>
    <row r="219" spans="2:3" ht="14.25" customHeight="1">
      <c r="B219" s="50"/>
      <c r="C219" s="50"/>
    </row>
    <row r="220" spans="2:3" ht="14.25" customHeight="1">
      <c r="B220" s="50"/>
      <c r="C220" s="50"/>
    </row>
    <row r="221" spans="2:3" ht="14.25" customHeight="1">
      <c r="B221" s="50"/>
      <c r="C221" s="50"/>
    </row>
    <row r="222" spans="2:3" ht="14.25" customHeight="1">
      <c r="B222" s="50"/>
      <c r="C222" s="50"/>
    </row>
    <row r="223" spans="2:3" ht="14.25" customHeight="1">
      <c r="B223" s="50"/>
      <c r="C223" s="50"/>
    </row>
    <row r="224" spans="2:3" ht="14.25" customHeight="1">
      <c r="B224" s="50"/>
      <c r="C224" s="50"/>
    </row>
    <row r="225" spans="2:3" ht="14.25" customHeight="1">
      <c r="B225" s="50"/>
      <c r="C225" s="50"/>
    </row>
    <row r="226" spans="2:3" ht="14.25" customHeight="1">
      <c r="B226" s="50"/>
      <c r="C226" s="50"/>
    </row>
    <row r="227" spans="2:3" ht="14.25" customHeight="1">
      <c r="B227" s="50"/>
      <c r="C227" s="50"/>
    </row>
    <row r="228" spans="2:3" ht="14.25" customHeight="1">
      <c r="B228" s="50"/>
      <c r="C228" s="50"/>
    </row>
    <row r="229" spans="2:3" ht="14.25" customHeight="1">
      <c r="B229" s="50"/>
      <c r="C229" s="50"/>
    </row>
    <row r="230" spans="2:3" ht="14.25" customHeight="1">
      <c r="B230" s="50"/>
      <c r="C230" s="50"/>
    </row>
    <row r="231" spans="2:3" ht="14.25" customHeight="1">
      <c r="B231" s="50"/>
      <c r="C231" s="50"/>
    </row>
    <row r="232" spans="2:3" ht="14.25" customHeight="1">
      <c r="B232" s="50"/>
      <c r="C232" s="50"/>
    </row>
    <row r="233" spans="2:3" ht="14.25" customHeight="1">
      <c r="B233" s="50"/>
      <c r="C233" s="50"/>
    </row>
    <row r="234" spans="2:3" ht="14.25" customHeight="1">
      <c r="B234" s="50"/>
      <c r="C234" s="50"/>
    </row>
    <row r="235" spans="2:3" ht="14.25" customHeight="1">
      <c r="B235" s="50"/>
      <c r="C235" s="50"/>
    </row>
    <row r="236" spans="2:3" ht="14.25" customHeight="1">
      <c r="B236" s="50"/>
      <c r="C236" s="50"/>
    </row>
    <row r="237" spans="2:3" ht="14.25" customHeight="1">
      <c r="B237" s="50"/>
      <c r="C237" s="50"/>
    </row>
    <row r="238" spans="2:3" ht="14.25" customHeight="1">
      <c r="B238" s="50"/>
      <c r="C238" s="50"/>
    </row>
    <row r="239" spans="2:3" ht="14.25" customHeight="1">
      <c r="B239" s="50"/>
      <c r="C239" s="50"/>
    </row>
    <row r="240" spans="2:3" ht="14.25" customHeight="1">
      <c r="B240" s="50"/>
      <c r="C240" s="50"/>
    </row>
    <row r="241" spans="2:3" ht="14.25" customHeight="1">
      <c r="B241" s="50"/>
      <c r="C241" s="50"/>
    </row>
    <row r="242" spans="2:3" ht="14.25" customHeight="1">
      <c r="B242" s="50"/>
      <c r="C242" s="50"/>
    </row>
    <row r="243" spans="2:3" ht="14.25" customHeight="1">
      <c r="B243" s="50"/>
      <c r="C243" s="50"/>
    </row>
    <row r="244" spans="2:3" ht="14.25" customHeight="1">
      <c r="B244" s="50"/>
      <c r="C244" s="50"/>
    </row>
    <row r="245" spans="2:3" ht="14.25" customHeight="1">
      <c r="B245" s="50"/>
      <c r="C245" s="50"/>
    </row>
    <row r="246" spans="2:3" ht="14.25" customHeight="1">
      <c r="B246" s="50"/>
      <c r="C246" s="50"/>
    </row>
    <row r="247" spans="2:3" ht="14.25" customHeight="1">
      <c r="B247" s="50"/>
      <c r="C247" s="50"/>
    </row>
    <row r="248" spans="2:3" ht="14.25" customHeight="1">
      <c r="B248" s="50"/>
      <c r="C248" s="50"/>
    </row>
    <row r="249" spans="2:3" ht="14.25" customHeight="1">
      <c r="B249" s="50"/>
      <c r="C249" s="50"/>
    </row>
    <row r="250" spans="2:3" ht="14.25" customHeight="1">
      <c r="B250" s="50"/>
      <c r="C250" s="50"/>
    </row>
    <row r="251" spans="2:3" ht="14.25" customHeight="1">
      <c r="B251" s="50"/>
      <c r="C251" s="50"/>
    </row>
    <row r="252" spans="2:3" ht="14.25" customHeight="1">
      <c r="B252" s="50"/>
      <c r="C252" s="50"/>
    </row>
    <row r="253" spans="2:3" ht="14.25" customHeight="1">
      <c r="B253" s="50"/>
      <c r="C253" s="50"/>
    </row>
    <row r="254" spans="2:3" ht="14.25" customHeight="1">
      <c r="B254" s="50"/>
      <c r="C254" s="50"/>
    </row>
    <row r="255" spans="2:3" ht="14.25" customHeight="1">
      <c r="B255" s="50"/>
      <c r="C255" s="50"/>
    </row>
    <row r="256" spans="2:3" ht="14.25" customHeight="1">
      <c r="B256" s="50"/>
      <c r="C256" s="50"/>
    </row>
    <row r="257" spans="2:3" ht="14.25" customHeight="1">
      <c r="B257" s="50"/>
      <c r="C257" s="50"/>
    </row>
    <row r="258" spans="2:3" ht="14.25" customHeight="1">
      <c r="B258" s="50"/>
      <c r="C258" s="50"/>
    </row>
    <row r="259" spans="2:3" ht="14.25" customHeight="1">
      <c r="B259" s="50"/>
      <c r="C259" s="50"/>
    </row>
    <row r="260" spans="2:3" ht="14.25" customHeight="1">
      <c r="B260" s="50"/>
      <c r="C260" s="50"/>
    </row>
    <row r="261" spans="2:3" ht="14.25" customHeight="1">
      <c r="B261" s="50"/>
      <c r="C261" s="50"/>
    </row>
    <row r="262" spans="2:3" ht="14.25" customHeight="1">
      <c r="B262" s="50"/>
      <c r="C262" s="50"/>
    </row>
    <row r="263" spans="2:3" ht="14.25" customHeight="1">
      <c r="B263" s="50"/>
      <c r="C263" s="50"/>
    </row>
    <row r="264" spans="2:3" ht="14.25" customHeight="1">
      <c r="B264" s="50"/>
      <c r="C264" s="50"/>
    </row>
    <row r="265" spans="2:3" ht="14.25" customHeight="1">
      <c r="B265" s="50"/>
      <c r="C265" s="50"/>
    </row>
    <row r="266" spans="2:3" ht="14.25" customHeight="1">
      <c r="B266" s="50"/>
      <c r="C266" s="50"/>
    </row>
    <row r="267" spans="2:3" ht="14.25" customHeight="1">
      <c r="B267" s="50"/>
      <c r="C267" s="50"/>
    </row>
    <row r="268" spans="2:3" ht="14.25" customHeight="1">
      <c r="B268" s="50"/>
      <c r="C268" s="50"/>
    </row>
    <row r="269" spans="2:3" ht="14.25" customHeight="1">
      <c r="B269" s="50"/>
      <c r="C269" s="50"/>
    </row>
    <row r="270" spans="2:3" ht="14.25" customHeight="1">
      <c r="B270" s="50"/>
      <c r="C270" s="50"/>
    </row>
    <row r="271" spans="2:3" ht="14.25" customHeight="1">
      <c r="B271" s="50"/>
      <c r="C271" s="50"/>
    </row>
    <row r="272" spans="2:3" ht="14.25" customHeight="1">
      <c r="B272" s="50"/>
      <c r="C272" s="50"/>
    </row>
    <row r="273" spans="2:3" ht="14.25" customHeight="1">
      <c r="B273" s="50"/>
      <c r="C273" s="50"/>
    </row>
    <row r="274" spans="2:3" ht="14.25" customHeight="1">
      <c r="B274" s="50"/>
      <c r="C274" s="50"/>
    </row>
    <row r="275" spans="2:3" ht="14.25" customHeight="1">
      <c r="B275" s="50"/>
      <c r="C275" s="50"/>
    </row>
    <row r="276" spans="2:3" ht="14.25" customHeight="1">
      <c r="B276" s="50"/>
      <c r="C276" s="50"/>
    </row>
    <row r="277" spans="2:3" ht="14.25" customHeight="1">
      <c r="B277" s="50"/>
      <c r="C277" s="50"/>
    </row>
    <row r="278" spans="2:3" ht="14.25" customHeight="1">
      <c r="B278" s="50"/>
      <c r="C278" s="50"/>
    </row>
    <row r="279" spans="2:3" ht="14.25" customHeight="1">
      <c r="B279" s="50"/>
      <c r="C279" s="50"/>
    </row>
    <row r="280" spans="2:3" ht="14.25" customHeight="1">
      <c r="B280" s="50"/>
      <c r="C280" s="50"/>
    </row>
    <row r="281" spans="2:3" ht="14.25" customHeight="1">
      <c r="B281" s="50"/>
      <c r="C281" s="50"/>
    </row>
    <row r="282" spans="2:3" ht="14.25" customHeight="1">
      <c r="B282" s="50"/>
      <c r="C282" s="50"/>
    </row>
    <row r="283" spans="2:3" ht="14.25" customHeight="1">
      <c r="B283" s="50"/>
      <c r="C283" s="50"/>
    </row>
    <row r="284" spans="2:3" ht="14.25" customHeight="1">
      <c r="B284" s="50"/>
      <c r="C284" s="50"/>
    </row>
    <row r="285" spans="2:3" ht="14.25" customHeight="1">
      <c r="B285" s="50"/>
      <c r="C285" s="50"/>
    </row>
    <row r="286" spans="2:3" ht="14.25" customHeight="1">
      <c r="B286" s="50"/>
      <c r="C286" s="50"/>
    </row>
    <row r="287" spans="2:3" ht="14.25" customHeight="1">
      <c r="B287" s="50"/>
      <c r="C287" s="50"/>
    </row>
    <row r="288" spans="2:3" ht="14.25" customHeight="1">
      <c r="B288" s="50"/>
      <c r="C288" s="50"/>
    </row>
    <row r="289" spans="2:3" ht="14.25" customHeight="1">
      <c r="B289" s="50"/>
      <c r="C289" s="50"/>
    </row>
    <row r="290" spans="2:3" ht="14.25" customHeight="1">
      <c r="B290" s="50"/>
      <c r="C290" s="50"/>
    </row>
    <row r="291" spans="2:3" ht="14.25" customHeight="1">
      <c r="B291" s="50"/>
      <c r="C291" s="50"/>
    </row>
    <row r="292" spans="2:3" ht="14.25" customHeight="1">
      <c r="B292" s="50"/>
      <c r="C292" s="50"/>
    </row>
    <row r="293" spans="2:3" ht="14.25" customHeight="1">
      <c r="B293" s="50"/>
      <c r="C293" s="50"/>
    </row>
    <row r="294" spans="2:3" ht="14.25" customHeight="1">
      <c r="B294" s="50"/>
      <c r="C294" s="50"/>
    </row>
    <row r="295" spans="2:3" ht="14.25" customHeight="1">
      <c r="B295" s="50"/>
      <c r="C295" s="50"/>
    </row>
    <row r="296" spans="2:3" ht="14.25" customHeight="1">
      <c r="B296" s="50"/>
      <c r="C296" s="50"/>
    </row>
    <row r="297" spans="2:3" ht="14.25" customHeight="1">
      <c r="B297" s="50"/>
      <c r="C297" s="50"/>
    </row>
    <row r="298" spans="2:3" ht="14.25" customHeight="1">
      <c r="B298" s="50"/>
      <c r="C298" s="50"/>
    </row>
    <row r="299" spans="2:3" ht="14.25" customHeight="1">
      <c r="B299" s="50"/>
      <c r="C299" s="50"/>
    </row>
    <row r="300" spans="2:3" ht="14.25" customHeight="1">
      <c r="B300" s="50"/>
      <c r="C300" s="50"/>
    </row>
    <row r="301" spans="2:3" ht="14.25" customHeight="1">
      <c r="B301" s="50"/>
      <c r="C301" s="50"/>
    </row>
    <row r="302" spans="2:3" ht="14.25" customHeight="1">
      <c r="B302" s="50"/>
      <c r="C302" s="50"/>
    </row>
    <row r="303" spans="2:3" ht="14.25" customHeight="1">
      <c r="B303" s="50"/>
      <c r="C303" s="50"/>
    </row>
    <row r="304" spans="2:3" ht="14.25" customHeight="1">
      <c r="B304" s="50"/>
      <c r="C304" s="50"/>
    </row>
    <row r="305" spans="2:3" ht="14.25" customHeight="1">
      <c r="B305" s="50"/>
      <c r="C305" s="50"/>
    </row>
    <row r="306" spans="2:3" ht="14.25" customHeight="1">
      <c r="B306" s="50"/>
      <c r="C306" s="50"/>
    </row>
    <row r="307" spans="2:3" ht="14.25" customHeight="1">
      <c r="B307" s="50"/>
      <c r="C307" s="50"/>
    </row>
    <row r="308" spans="2:3" ht="14.25" customHeight="1">
      <c r="B308" s="50"/>
      <c r="C308" s="50"/>
    </row>
    <row r="309" spans="2:3" ht="14.25" customHeight="1">
      <c r="B309" s="50"/>
      <c r="C309" s="50"/>
    </row>
    <row r="310" spans="2:3" ht="14.25" customHeight="1">
      <c r="B310" s="50"/>
      <c r="C310" s="50"/>
    </row>
    <row r="311" spans="2:3" ht="14.25" customHeight="1">
      <c r="B311" s="50"/>
      <c r="C311" s="50"/>
    </row>
    <row r="312" spans="2:3" ht="14.25" customHeight="1">
      <c r="B312" s="50"/>
      <c r="C312" s="50"/>
    </row>
    <row r="313" spans="2:3" ht="14.25" customHeight="1">
      <c r="B313" s="50"/>
      <c r="C313" s="50"/>
    </row>
    <row r="314" spans="2:3" ht="14.25" customHeight="1">
      <c r="B314" s="50"/>
      <c r="C314" s="50"/>
    </row>
    <row r="315" spans="2:3" ht="14.25" customHeight="1">
      <c r="B315" s="50"/>
      <c r="C315" s="50"/>
    </row>
    <row r="316" spans="2:3" ht="14.25" customHeight="1">
      <c r="B316" s="50"/>
      <c r="C316" s="50"/>
    </row>
    <row r="317" spans="2:3" ht="14.25" customHeight="1">
      <c r="B317" s="50"/>
      <c r="C317" s="50"/>
    </row>
    <row r="318" spans="2:3" ht="14.25" customHeight="1">
      <c r="B318" s="50"/>
      <c r="C318" s="50"/>
    </row>
    <row r="319" spans="2:3" ht="14.25" customHeight="1">
      <c r="B319" s="50"/>
      <c r="C319" s="50"/>
    </row>
    <row r="320" spans="2:3" ht="14.25" customHeight="1">
      <c r="B320" s="50"/>
      <c r="C320" s="50"/>
    </row>
    <row r="321" spans="2:3" ht="14.25" customHeight="1">
      <c r="B321" s="50"/>
      <c r="C321" s="50"/>
    </row>
    <row r="322" spans="2:3" ht="14.25" customHeight="1">
      <c r="B322" s="50"/>
      <c r="C322" s="50"/>
    </row>
    <row r="323" spans="2:3" ht="14.25" customHeight="1">
      <c r="B323" s="50"/>
      <c r="C323" s="50"/>
    </row>
    <row r="324" spans="2:3" ht="14.25" customHeight="1">
      <c r="B324" s="50"/>
      <c r="C324" s="50"/>
    </row>
    <row r="325" spans="2:3" ht="14.25" customHeight="1">
      <c r="B325" s="50"/>
      <c r="C325" s="50"/>
    </row>
    <row r="326" spans="2:3" ht="14.25" customHeight="1">
      <c r="B326" s="50"/>
      <c r="C326" s="50"/>
    </row>
    <row r="327" spans="2:3" ht="14.25" customHeight="1">
      <c r="B327" s="50"/>
      <c r="C327" s="50"/>
    </row>
    <row r="328" spans="2:3" ht="14.25" customHeight="1">
      <c r="B328" s="50"/>
      <c r="C328" s="50"/>
    </row>
    <row r="329" spans="2:3" ht="14.25" customHeight="1">
      <c r="B329" s="50"/>
      <c r="C329" s="50"/>
    </row>
    <row r="330" spans="2:3" ht="14.25" customHeight="1">
      <c r="B330" s="50"/>
      <c r="C330" s="50"/>
    </row>
    <row r="331" spans="2:3" ht="14.25" customHeight="1">
      <c r="B331" s="50"/>
      <c r="C331" s="50"/>
    </row>
    <row r="332" spans="2:3" ht="14.25" customHeight="1">
      <c r="B332" s="50"/>
      <c r="C332" s="50"/>
    </row>
    <row r="333" spans="2:3" ht="14.25" customHeight="1">
      <c r="B333" s="50"/>
      <c r="C333" s="50"/>
    </row>
    <row r="334" spans="2:3" ht="14.25" customHeight="1">
      <c r="B334" s="50"/>
      <c r="C334" s="50"/>
    </row>
    <row r="335" spans="2:3" ht="14.25" customHeight="1">
      <c r="B335" s="50"/>
      <c r="C335" s="50"/>
    </row>
    <row r="336" spans="2:3" ht="14.25" customHeight="1">
      <c r="B336" s="50"/>
      <c r="C336" s="50"/>
    </row>
    <row r="337" spans="2:3" ht="14.25" customHeight="1">
      <c r="B337" s="50"/>
      <c r="C337" s="50"/>
    </row>
    <row r="338" spans="2:3" ht="14.25" customHeight="1">
      <c r="B338" s="50"/>
      <c r="C338" s="50"/>
    </row>
    <row r="339" spans="2:3" ht="14.25" customHeight="1">
      <c r="B339" s="50"/>
      <c r="C339" s="50"/>
    </row>
    <row r="340" spans="2:3" ht="14.25" customHeight="1">
      <c r="B340" s="50"/>
      <c r="C340" s="50"/>
    </row>
    <row r="341" spans="2:3" ht="14.25" customHeight="1">
      <c r="B341" s="50"/>
      <c r="C341" s="50"/>
    </row>
    <row r="342" spans="2:3" ht="14.25" customHeight="1">
      <c r="B342" s="50"/>
      <c r="C342" s="50"/>
    </row>
    <row r="343" spans="2:3" ht="14.25" customHeight="1">
      <c r="B343" s="50"/>
      <c r="C343" s="50"/>
    </row>
    <row r="344" spans="2:3" ht="14.25" customHeight="1">
      <c r="B344" s="50"/>
      <c r="C344" s="50"/>
    </row>
    <row r="345" spans="2:3" ht="14.25" customHeight="1">
      <c r="B345" s="50"/>
      <c r="C345" s="50"/>
    </row>
    <row r="346" spans="2:3" ht="14.25" customHeight="1">
      <c r="B346" s="50"/>
      <c r="C346" s="50"/>
    </row>
    <row r="347" spans="2:3" ht="14.25" customHeight="1">
      <c r="B347" s="50"/>
      <c r="C347" s="50"/>
    </row>
    <row r="348" spans="2:3" ht="14.25" customHeight="1">
      <c r="B348" s="50"/>
      <c r="C348" s="50"/>
    </row>
    <row r="349" spans="2:3" ht="14.25" customHeight="1">
      <c r="B349" s="50"/>
      <c r="C349" s="50"/>
    </row>
    <row r="350" spans="2:3" ht="14.25" customHeight="1">
      <c r="B350" s="50"/>
      <c r="C350" s="50"/>
    </row>
    <row r="351" spans="2:3" ht="14.25" customHeight="1">
      <c r="B351" s="50"/>
      <c r="C351" s="50"/>
    </row>
    <row r="352" spans="2:3" ht="14.25" customHeight="1">
      <c r="B352" s="50"/>
      <c r="C352" s="50"/>
    </row>
    <row r="353" spans="2:3" ht="14.25" customHeight="1">
      <c r="B353" s="50"/>
      <c r="C353" s="50"/>
    </row>
    <row r="354" spans="2:3" ht="14.25" customHeight="1">
      <c r="B354" s="50"/>
      <c r="C354" s="50"/>
    </row>
    <row r="355" spans="2:3" ht="14.25" customHeight="1">
      <c r="B355" s="50"/>
      <c r="C355" s="50"/>
    </row>
    <row r="356" spans="2:3" ht="14.25" customHeight="1">
      <c r="B356" s="50"/>
      <c r="C356" s="50"/>
    </row>
    <row r="357" spans="2:3" ht="14.25" customHeight="1">
      <c r="B357" s="50"/>
      <c r="C357" s="50"/>
    </row>
    <row r="358" spans="2:3" ht="14.25" customHeight="1">
      <c r="B358" s="50"/>
      <c r="C358" s="50"/>
    </row>
    <row r="359" spans="2:3" ht="14.25" customHeight="1">
      <c r="B359" s="50"/>
      <c r="C359" s="50"/>
    </row>
    <row r="360" spans="2:3" ht="14.25" customHeight="1">
      <c r="B360" s="50"/>
      <c r="C360" s="50"/>
    </row>
    <row r="361" spans="2:3" ht="14.25" customHeight="1">
      <c r="B361" s="50"/>
      <c r="C361" s="50"/>
    </row>
    <row r="362" spans="2:3" ht="14.25" customHeight="1">
      <c r="B362" s="50"/>
      <c r="C362" s="50"/>
    </row>
    <row r="363" spans="2:3" ht="14.25" customHeight="1">
      <c r="B363" s="50"/>
      <c r="C363" s="50"/>
    </row>
    <row r="364" spans="2:3" ht="14.25" customHeight="1">
      <c r="B364" s="50"/>
      <c r="C364" s="50"/>
    </row>
    <row r="365" spans="2:3" ht="14.25" customHeight="1">
      <c r="B365" s="50"/>
      <c r="C365" s="50"/>
    </row>
    <row r="366" spans="2:3" ht="14.25" customHeight="1">
      <c r="B366" s="50"/>
      <c r="C366" s="50"/>
    </row>
    <row r="367" spans="2:3" ht="14.25" customHeight="1">
      <c r="B367" s="50"/>
      <c r="C367" s="50"/>
    </row>
    <row r="368" spans="2:3" ht="14.25" customHeight="1">
      <c r="B368" s="50"/>
      <c r="C368" s="50"/>
    </row>
    <row r="369" spans="2:3" ht="14.25" customHeight="1">
      <c r="B369" s="50"/>
      <c r="C369" s="50"/>
    </row>
    <row r="370" spans="2:3" ht="14.25" customHeight="1">
      <c r="B370" s="50"/>
      <c r="C370" s="50"/>
    </row>
    <row r="371" spans="2:3" ht="14.25" customHeight="1">
      <c r="B371" s="50"/>
      <c r="C371" s="50"/>
    </row>
    <row r="372" spans="2:3" ht="14.25" customHeight="1">
      <c r="B372" s="50"/>
      <c r="C372" s="50"/>
    </row>
    <row r="373" spans="2:3" ht="14.25" customHeight="1">
      <c r="B373" s="50"/>
      <c r="C373" s="50"/>
    </row>
    <row r="374" spans="2:3" ht="14.25" customHeight="1">
      <c r="B374" s="50"/>
      <c r="C374" s="50"/>
    </row>
    <row r="375" spans="2:3" ht="14.25" customHeight="1">
      <c r="B375" s="50"/>
      <c r="C375" s="50"/>
    </row>
    <row r="376" spans="2:3" ht="14.25" customHeight="1">
      <c r="B376" s="50"/>
      <c r="C376" s="50"/>
    </row>
    <row r="377" spans="2:3" ht="14.25" customHeight="1">
      <c r="B377" s="50"/>
      <c r="C377" s="50"/>
    </row>
    <row r="378" spans="2:3" ht="14.25" customHeight="1">
      <c r="B378" s="50"/>
      <c r="C378" s="50"/>
    </row>
    <row r="379" spans="2:3" ht="14.25" customHeight="1">
      <c r="B379" s="50"/>
      <c r="C379" s="50"/>
    </row>
    <row r="380" spans="2:3" ht="14.25" customHeight="1">
      <c r="B380" s="50"/>
      <c r="C380" s="50"/>
    </row>
    <row r="381" spans="2:3" ht="14.25" customHeight="1">
      <c r="B381" s="50"/>
      <c r="C381" s="50"/>
    </row>
    <row r="382" spans="2:3" ht="14.25" customHeight="1">
      <c r="B382" s="50"/>
      <c r="C382" s="50"/>
    </row>
    <row r="383" spans="2:3" ht="14.25" customHeight="1">
      <c r="B383" s="50"/>
      <c r="C383" s="50"/>
    </row>
    <row r="384" spans="2:3" ht="14.25" customHeight="1">
      <c r="B384" s="50"/>
      <c r="C384" s="50"/>
    </row>
    <row r="385" spans="2:3" ht="14.25" customHeight="1">
      <c r="B385" s="50"/>
      <c r="C385" s="50"/>
    </row>
    <row r="386" spans="2:3" ht="14.25" customHeight="1">
      <c r="B386" s="50"/>
      <c r="C386" s="50"/>
    </row>
    <row r="387" spans="2:3" ht="14.25" customHeight="1">
      <c r="B387" s="50"/>
      <c r="C387" s="50"/>
    </row>
    <row r="388" spans="2:3" ht="14.25" customHeight="1">
      <c r="B388" s="50"/>
      <c r="C388" s="50"/>
    </row>
    <row r="389" spans="2:3" ht="14.25" customHeight="1">
      <c r="B389" s="50"/>
      <c r="C389" s="50"/>
    </row>
    <row r="390" spans="2:3" ht="14.25" customHeight="1">
      <c r="B390" s="50"/>
      <c r="C390" s="50"/>
    </row>
    <row r="391" spans="2:3" ht="14.25" customHeight="1">
      <c r="B391" s="50"/>
      <c r="C391" s="50"/>
    </row>
    <row r="392" spans="2:3" ht="14.25" customHeight="1">
      <c r="B392" s="50"/>
      <c r="C392" s="50"/>
    </row>
    <row r="393" spans="2:3" ht="14.25" customHeight="1">
      <c r="B393" s="50"/>
      <c r="C393" s="50"/>
    </row>
    <row r="394" spans="2:3" ht="14.25" customHeight="1">
      <c r="B394" s="50"/>
      <c r="C394" s="50"/>
    </row>
    <row r="395" spans="2:3" ht="14.25" customHeight="1">
      <c r="B395" s="50"/>
      <c r="C395" s="50"/>
    </row>
    <row r="396" spans="2:3" ht="14.25" customHeight="1">
      <c r="B396" s="50"/>
      <c r="C396" s="50"/>
    </row>
    <row r="397" spans="2:3" ht="14.25" customHeight="1">
      <c r="B397" s="50"/>
      <c r="C397" s="50"/>
    </row>
    <row r="398" spans="2:3" ht="14.25" customHeight="1">
      <c r="B398" s="50"/>
      <c r="C398" s="50"/>
    </row>
    <row r="399" spans="2:3" ht="14.25" customHeight="1">
      <c r="B399" s="50"/>
      <c r="C399" s="50"/>
    </row>
    <row r="400" spans="2:3" ht="14.25" customHeight="1">
      <c r="B400" s="50"/>
      <c r="C400" s="50"/>
    </row>
    <row r="401" spans="2:3" ht="14.25" customHeight="1">
      <c r="B401" s="50"/>
      <c r="C401" s="50"/>
    </row>
    <row r="402" spans="2:3" ht="14.25" customHeight="1">
      <c r="B402" s="50"/>
      <c r="C402" s="50"/>
    </row>
    <row r="403" spans="2:3" ht="14.25" customHeight="1">
      <c r="B403" s="50"/>
      <c r="C403" s="50"/>
    </row>
    <row r="404" spans="2:3" ht="14.25" customHeight="1">
      <c r="B404" s="50"/>
      <c r="C404" s="50"/>
    </row>
    <row r="405" spans="2:3" ht="14.25" customHeight="1">
      <c r="B405" s="50"/>
      <c r="C405" s="50"/>
    </row>
    <row r="406" spans="2:3" ht="14.25" customHeight="1">
      <c r="B406" s="50"/>
      <c r="C406" s="50"/>
    </row>
    <row r="407" spans="2:3" ht="14.25" customHeight="1">
      <c r="B407" s="50"/>
      <c r="C407" s="50"/>
    </row>
    <row r="408" spans="2:3" ht="14.25" customHeight="1">
      <c r="B408" s="50"/>
      <c r="C408" s="50"/>
    </row>
    <row r="409" spans="2:3" ht="14.25" customHeight="1">
      <c r="B409" s="50"/>
      <c r="C409" s="50"/>
    </row>
    <row r="410" spans="2:3" ht="14.25" customHeight="1">
      <c r="B410" s="50"/>
      <c r="C410" s="50"/>
    </row>
    <row r="411" spans="2:3" ht="14.25" customHeight="1">
      <c r="B411" s="50"/>
      <c r="C411" s="50"/>
    </row>
    <row r="412" spans="2:3" ht="14.25" customHeight="1">
      <c r="B412" s="50"/>
      <c r="C412" s="50"/>
    </row>
    <row r="413" spans="2:3" ht="14.25" customHeight="1">
      <c r="B413" s="50"/>
      <c r="C413" s="50"/>
    </row>
    <row r="414" spans="2:3" ht="14.25" customHeight="1">
      <c r="B414" s="50"/>
      <c r="C414" s="50"/>
    </row>
    <row r="415" spans="2:3" ht="14.25" customHeight="1">
      <c r="B415" s="50"/>
      <c r="C415" s="50"/>
    </row>
    <row r="416" spans="2:3" ht="14.25" customHeight="1">
      <c r="B416" s="50"/>
      <c r="C416" s="50"/>
    </row>
    <row r="417" spans="2:3" ht="14.25" customHeight="1">
      <c r="B417" s="50"/>
      <c r="C417" s="50"/>
    </row>
    <row r="418" spans="2:3" ht="14.25" customHeight="1">
      <c r="B418" s="50"/>
      <c r="C418" s="50"/>
    </row>
    <row r="419" spans="2:3" ht="14.25" customHeight="1">
      <c r="B419" s="50"/>
      <c r="C419" s="50"/>
    </row>
    <row r="420" spans="2:3" ht="14.25" customHeight="1">
      <c r="B420" s="50"/>
      <c r="C420" s="50"/>
    </row>
    <row r="421" spans="2:3" ht="14.25" customHeight="1">
      <c r="B421" s="50"/>
      <c r="C421" s="50"/>
    </row>
    <row r="422" spans="2:3" ht="14.25" customHeight="1">
      <c r="B422" s="50"/>
      <c r="C422" s="50"/>
    </row>
    <row r="423" spans="2:3" ht="14.25" customHeight="1">
      <c r="B423" s="50"/>
      <c r="C423" s="50"/>
    </row>
    <row r="424" spans="2:3" ht="14.25" customHeight="1">
      <c r="B424" s="50"/>
      <c r="C424" s="50"/>
    </row>
    <row r="425" spans="2:3" ht="14.25" customHeight="1">
      <c r="B425" s="50"/>
      <c r="C425" s="50"/>
    </row>
    <row r="426" spans="2:3" ht="14.25" customHeight="1">
      <c r="B426" s="50"/>
      <c r="C426" s="50"/>
    </row>
    <row r="427" spans="2:3" ht="14.25" customHeight="1">
      <c r="B427" s="50"/>
      <c r="C427" s="50"/>
    </row>
    <row r="428" spans="2:3" ht="14.25" customHeight="1">
      <c r="B428" s="50"/>
      <c r="C428" s="50"/>
    </row>
    <row r="429" spans="2:3" ht="14.25" customHeight="1">
      <c r="B429" s="50"/>
      <c r="C429" s="50"/>
    </row>
    <row r="430" spans="2:3" ht="14.25" customHeight="1">
      <c r="B430" s="50"/>
      <c r="C430" s="50"/>
    </row>
    <row r="431" spans="2:3" ht="14.25" customHeight="1">
      <c r="B431" s="50"/>
      <c r="C431" s="50"/>
    </row>
    <row r="432" spans="2:3" ht="14.25" customHeight="1">
      <c r="B432" s="50"/>
      <c r="C432" s="50"/>
    </row>
    <row r="433" spans="2:3" ht="14.25" customHeight="1">
      <c r="B433" s="50"/>
      <c r="C433" s="50"/>
    </row>
    <row r="434" spans="2:3" ht="14.25" customHeight="1">
      <c r="B434" s="50"/>
      <c r="C434" s="50"/>
    </row>
    <row r="435" spans="2:3" ht="14.25" customHeight="1">
      <c r="B435" s="50"/>
      <c r="C435" s="50"/>
    </row>
    <row r="436" spans="2:3" ht="14.25" customHeight="1">
      <c r="B436" s="50"/>
      <c r="C436" s="50"/>
    </row>
    <row r="437" spans="2:3" ht="14.25" customHeight="1">
      <c r="B437" s="50"/>
      <c r="C437" s="50"/>
    </row>
    <row r="438" spans="2:3" ht="14.25" customHeight="1">
      <c r="B438" s="50"/>
      <c r="C438" s="50"/>
    </row>
    <row r="439" spans="2:3" ht="14.25" customHeight="1">
      <c r="B439" s="50"/>
      <c r="C439" s="50"/>
    </row>
    <row r="440" spans="2:3" ht="14.25" customHeight="1">
      <c r="B440" s="50"/>
      <c r="C440" s="50"/>
    </row>
    <row r="441" spans="2:3" ht="14.25" customHeight="1">
      <c r="B441" s="50"/>
      <c r="C441" s="50"/>
    </row>
    <row r="442" spans="2:3" ht="14.25" customHeight="1">
      <c r="B442" s="50"/>
      <c r="C442" s="50"/>
    </row>
    <row r="443" spans="2:3" ht="14.25" customHeight="1">
      <c r="B443" s="50"/>
      <c r="C443" s="50"/>
    </row>
    <row r="444" spans="2:3" ht="14.25" customHeight="1">
      <c r="B444" s="50"/>
      <c r="C444" s="50"/>
    </row>
    <row r="445" spans="2:3" ht="14.25" customHeight="1">
      <c r="B445" s="50"/>
      <c r="C445" s="50"/>
    </row>
    <row r="446" spans="2:3" ht="14.25" customHeight="1">
      <c r="B446" s="50"/>
      <c r="C446" s="50"/>
    </row>
    <row r="447" spans="2:3" ht="14.25" customHeight="1">
      <c r="B447" s="50"/>
      <c r="C447" s="50"/>
    </row>
    <row r="448" spans="2:3" ht="14.25" customHeight="1">
      <c r="B448" s="50"/>
      <c r="C448" s="50"/>
    </row>
    <row r="449" spans="2:3" ht="14.25" customHeight="1">
      <c r="B449" s="50"/>
      <c r="C449" s="50"/>
    </row>
    <row r="450" spans="2:3" ht="14.25" customHeight="1">
      <c r="B450" s="50"/>
      <c r="C450" s="50"/>
    </row>
    <row r="451" spans="2:3" ht="14.25" customHeight="1">
      <c r="B451" s="50"/>
      <c r="C451" s="50"/>
    </row>
    <row r="452" spans="2:3" ht="14.25" customHeight="1">
      <c r="B452" s="50"/>
      <c r="C452" s="50"/>
    </row>
    <row r="453" spans="2:3" ht="14.25" customHeight="1">
      <c r="B453" s="50"/>
      <c r="C453" s="50"/>
    </row>
    <row r="454" spans="2:3" ht="14.25" customHeight="1">
      <c r="B454" s="50"/>
      <c r="C454" s="50"/>
    </row>
    <row r="455" spans="2:3" ht="14.25" customHeight="1">
      <c r="B455" s="50"/>
      <c r="C455" s="50"/>
    </row>
    <row r="456" spans="2:3" ht="14.25" customHeight="1">
      <c r="B456" s="50"/>
      <c r="C456" s="50"/>
    </row>
    <row r="457" spans="2:3" ht="14.25" customHeight="1">
      <c r="B457" s="50"/>
      <c r="C457" s="50"/>
    </row>
    <row r="458" spans="2:3" ht="14.25" customHeight="1">
      <c r="B458" s="50"/>
      <c r="C458" s="50"/>
    </row>
    <row r="459" spans="2:3" ht="14.25" customHeight="1">
      <c r="B459" s="50"/>
      <c r="C459" s="50"/>
    </row>
    <row r="460" spans="2:3" ht="14.25" customHeight="1">
      <c r="B460" s="50"/>
      <c r="C460" s="50"/>
    </row>
    <row r="461" spans="2:3" ht="14.25" customHeight="1">
      <c r="B461" s="50"/>
      <c r="C461" s="50"/>
    </row>
    <row r="462" spans="2:3" ht="14.25" customHeight="1">
      <c r="B462" s="50"/>
      <c r="C462" s="50"/>
    </row>
    <row r="463" spans="2:3" ht="14.25" customHeight="1">
      <c r="B463" s="50"/>
      <c r="C463" s="50"/>
    </row>
    <row r="464" spans="2:3" ht="14.25" customHeight="1">
      <c r="B464" s="50"/>
      <c r="C464" s="50"/>
    </row>
    <row r="465" spans="2:3" ht="14.25" customHeight="1">
      <c r="B465" s="50"/>
      <c r="C465" s="50"/>
    </row>
    <row r="466" spans="2:3" ht="14.25" customHeight="1">
      <c r="B466" s="50"/>
      <c r="C466" s="50"/>
    </row>
    <row r="467" spans="2:3" ht="14.25" customHeight="1">
      <c r="B467" s="50"/>
      <c r="C467" s="50"/>
    </row>
    <row r="468" spans="2:3" ht="14.25" customHeight="1">
      <c r="B468" s="50"/>
      <c r="C468" s="50"/>
    </row>
    <row r="469" spans="2:3" ht="14.25" customHeight="1">
      <c r="B469" s="50"/>
      <c r="C469" s="50"/>
    </row>
    <row r="470" spans="2:3" ht="14.25" customHeight="1">
      <c r="B470" s="50"/>
      <c r="C470" s="50"/>
    </row>
    <row r="471" spans="2:3" ht="14.25" customHeight="1">
      <c r="B471" s="50"/>
      <c r="C471" s="50"/>
    </row>
    <row r="472" spans="2:3" ht="14.25" customHeight="1">
      <c r="B472" s="50"/>
      <c r="C472" s="50"/>
    </row>
    <row r="473" spans="2:3" ht="14.25" customHeight="1">
      <c r="B473" s="50"/>
      <c r="C473" s="50"/>
    </row>
    <row r="474" spans="2:3" ht="14.25" customHeight="1">
      <c r="B474" s="50"/>
      <c r="C474" s="50"/>
    </row>
    <row r="475" spans="2:3" ht="14.25" customHeight="1">
      <c r="B475" s="50"/>
      <c r="C475" s="50"/>
    </row>
    <row r="476" spans="2:3" ht="14.25" customHeight="1">
      <c r="B476" s="50"/>
      <c r="C476" s="50"/>
    </row>
    <row r="477" spans="2:3" ht="14.25" customHeight="1">
      <c r="B477" s="50"/>
      <c r="C477" s="50"/>
    </row>
    <row r="478" spans="2:3" ht="14.25" customHeight="1">
      <c r="B478" s="50"/>
      <c r="C478" s="50"/>
    </row>
    <row r="479" spans="2:3" ht="14.25" customHeight="1">
      <c r="B479" s="50"/>
      <c r="C479" s="50"/>
    </row>
    <row r="480" spans="2:3" ht="14.25" customHeight="1">
      <c r="B480" s="50"/>
      <c r="C480" s="50"/>
    </row>
    <row r="481" spans="2:3" ht="14.25" customHeight="1">
      <c r="B481" s="50"/>
      <c r="C481" s="50"/>
    </row>
    <row r="482" spans="2:3" ht="14.25" customHeight="1">
      <c r="B482" s="50"/>
      <c r="C482" s="50"/>
    </row>
    <row r="483" spans="2:3" ht="14.25" customHeight="1">
      <c r="B483" s="50"/>
      <c r="C483" s="50"/>
    </row>
    <row r="484" spans="2:3" ht="14.25" customHeight="1">
      <c r="B484" s="50"/>
      <c r="C484" s="50"/>
    </row>
    <row r="485" spans="2:3" ht="14.25" customHeight="1">
      <c r="B485" s="50"/>
      <c r="C485" s="50"/>
    </row>
    <row r="486" spans="2:3" ht="14.25" customHeight="1">
      <c r="B486" s="50"/>
      <c r="C486" s="50"/>
    </row>
    <row r="487" spans="2:3" ht="14.25" customHeight="1">
      <c r="B487" s="50"/>
      <c r="C487" s="50"/>
    </row>
    <row r="488" spans="2:3" ht="14.25" customHeight="1">
      <c r="B488" s="50"/>
      <c r="C488" s="50"/>
    </row>
    <row r="489" spans="2:3" ht="14.25" customHeight="1">
      <c r="B489" s="50"/>
      <c r="C489" s="50"/>
    </row>
    <row r="490" spans="2:3" ht="14.25" customHeight="1">
      <c r="B490" s="50"/>
      <c r="C490" s="50"/>
    </row>
    <row r="491" spans="2:3" ht="14.25" customHeight="1">
      <c r="B491" s="50"/>
      <c r="C491" s="50"/>
    </row>
    <row r="492" spans="2:3" ht="14.25" customHeight="1">
      <c r="B492" s="50"/>
      <c r="C492" s="50"/>
    </row>
    <row r="493" spans="2:3" ht="14.25" customHeight="1">
      <c r="B493" s="50"/>
      <c r="C493" s="50"/>
    </row>
    <row r="494" spans="2:3" ht="14.25" customHeight="1">
      <c r="B494" s="50"/>
      <c r="C494" s="50"/>
    </row>
    <row r="495" spans="2:3" ht="14.25" customHeight="1">
      <c r="B495" s="50"/>
      <c r="C495" s="50"/>
    </row>
    <row r="496" spans="2:3" ht="14.25" customHeight="1">
      <c r="B496" s="50"/>
      <c r="C496" s="50"/>
    </row>
    <row r="497" spans="2:3" ht="14.25" customHeight="1">
      <c r="B497" s="50"/>
      <c r="C497" s="50"/>
    </row>
    <row r="498" spans="2:3" ht="14.25" customHeight="1">
      <c r="B498" s="50"/>
      <c r="C498" s="50"/>
    </row>
    <row r="499" spans="2:3" ht="14.25" customHeight="1">
      <c r="B499" s="50"/>
      <c r="C499" s="50"/>
    </row>
    <row r="500" spans="2:3" ht="14.25" customHeight="1">
      <c r="B500" s="50"/>
      <c r="C500" s="50"/>
    </row>
    <row r="501" spans="2:3" ht="14.25" customHeight="1">
      <c r="B501" s="50"/>
      <c r="C501" s="50"/>
    </row>
    <row r="502" spans="2:3" ht="14.25" customHeight="1">
      <c r="B502" s="50"/>
      <c r="C502" s="50"/>
    </row>
    <row r="503" spans="2:3" ht="14.25" customHeight="1">
      <c r="B503" s="50"/>
      <c r="C503" s="50"/>
    </row>
    <row r="504" spans="2:3" ht="14.25" customHeight="1">
      <c r="B504" s="50"/>
      <c r="C504" s="50"/>
    </row>
    <row r="505" spans="2:3" ht="14.25" customHeight="1">
      <c r="B505" s="50"/>
      <c r="C505" s="50"/>
    </row>
    <row r="506" spans="2:3" ht="14.25" customHeight="1">
      <c r="B506" s="50"/>
      <c r="C506" s="50"/>
    </row>
    <row r="507" spans="2:3" ht="14.25" customHeight="1">
      <c r="B507" s="50"/>
      <c r="C507" s="50"/>
    </row>
    <row r="508" spans="2:3" ht="14.25" customHeight="1">
      <c r="B508" s="50"/>
      <c r="C508" s="50"/>
    </row>
    <row r="509" spans="2:3" ht="14.25" customHeight="1">
      <c r="B509" s="50"/>
      <c r="C509" s="50"/>
    </row>
    <row r="510" spans="2:3" ht="14.25" customHeight="1">
      <c r="B510" s="50"/>
      <c r="C510" s="50"/>
    </row>
    <row r="511" spans="2:3" ht="14.25" customHeight="1">
      <c r="B511" s="50"/>
      <c r="C511" s="50"/>
    </row>
    <row r="512" spans="2:3" ht="14.25" customHeight="1">
      <c r="B512" s="50"/>
      <c r="C512" s="50"/>
    </row>
    <row r="513" spans="2:3" ht="14.25" customHeight="1">
      <c r="B513" s="50"/>
      <c r="C513" s="50"/>
    </row>
    <row r="514" spans="2:3" ht="14.25" customHeight="1">
      <c r="B514" s="50"/>
      <c r="C514" s="50"/>
    </row>
    <row r="515" spans="2:3" ht="14.25" customHeight="1">
      <c r="B515" s="50"/>
      <c r="C515" s="50"/>
    </row>
    <row r="516" spans="2:3" ht="14.25" customHeight="1">
      <c r="B516" s="50"/>
      <c r="C516" s="50"/>
    </row>
    <row r="517" spans="2:3" ht="14.25" customHeight="1">
      <c r="B517" s="50"/>
      <c r="C517" s="50"/>
    </row>
    <row r="518" spans="2:3" ht="14.25" customHeight="1">
      <c r="B518" s="50"/>
      <c r="C518" s="50"/>
    </row>
    <row r="519" spans="2:3" ht="14.25" customHeight="1">
      <c r="B519" s="50"/>
      <c r="C519" s="50"/>
    </row>
    <row r="520" spans="2:3" ht="14.25" customHeight="1">
      <c r="B520" s="50"/>
      <c r="C520" s="50"/>
    </row>
    <row r="521" spans="2:3" ht="14.25" customHeight="1">
      <c r="B521" s="50"/>
      <c r="C521" s="50"/>
    </row>
    <row r="522" spans="2:3" ht="14.25" customHeight="1">
      <c r="B522" s="50"/>
      <c r="C522" s="50"/>
    </row>
    <row r="523" spans="2:3" ht="14.25" customHeight="1">
      <c r="B523" s="50"/>
      <c r="C523" s="50"/>
    </row>
    <row r="524" spans="2:3" ht="14.25" customHeight="1">
      <c r="B524" s="50"/>
      <c r="C524" s="50"/>
    </row>
    <row r="525" spans="2:3" ht="14.25" customHeight="1">
      <c r="B525" s="50"/>
      <c r="C525" s="50"/>
    </row>
    <row r="526" spans="2:3" ht="14.25" customHeight="1">
      <c r="B526" s="50"/>
      <c r="C526" s="50"/>
    </row>
    <row r="527" spans="2:3" ht="14.25" customHeight="1">
      <c r="B527" s="50"/>
      <c r="C527" s="50"/>
    </row>
    <row r="528" spans="2:3" ht="14.25" customHeight="1">
      <c r="B528" s="50"/>
      <c r="C528" s="50"/>
    </row>
    <row r="529" spans="2:3" ht="14.25" customHeight="1">
      <c r="B529" s="50"/>
      <c r="C529" s="50"/>
    </row>
    <row r="530" spans="2:3" ht="14.25" customHeight="1">
      <c r="B530" s="50"/>
      <c r="C530" s="50"/>
    </row>
    <row r="531" spans="2:3" ht="14.25" customHeight="1">
      <c r="B531" s="50"/>
      <c r="C531" s="50"/>
    </row>
    <row r="532" spans="2:3" ht="14.25" customHeight="1">
      <c r="B532" s="50"/>
      <c r="C532" s="50"/>
    </row>
    <row r="533" spans="2:3" ht="14.25" customHeight="1">
      <c r="B533" s="50"/>
      <c r="C533" s="50"/>
    </row>
    <row r="534" spans="2:3" ht="14.25" customHeight="1">
      <c r="B534" s="50"/>
      <c r="C534" s="50"/>
    </row>
    <row r="535" spans="2:3" ht="14.25" customHeight="1">
      <c r="B535" s="50"/>
      <c r="C535" s="50"/>
    </row>
    <row r="536" spans="2:3" ht="14.25" customHeight="1">
      <c r="B536" s="50"/>
      <c r="C536" s="50"/>
    </row>
    <row r="537" spans="2:3" ht="14.25" customHeight="1">
      <c r="B537" s="50"/>
      <c r="C537" s="50"/>
    </row>
    <row r="538" spans="2:3" ht="14.25" customHeight="1">
      <c r="B538" s="50"/>
      <c r="C538" s="50"/>
    </row>
    <row r="539" spans="2:3" ht="14.25" customHeight="1">
      <c r="B539" s="50"/>
      <c r="C539" s="50"/>
    </row>
    <row r="540" spans="2:3" ht="14.25" customHeight="1">
      <c r="B540" s="50"/>
      <c r="C540" s="50"/>
    </row>
    <row r="541" spans="2:3" ht="14.25" customHeight="1">
      <c r="B541" s="50"/>
      <c r="C541" s="50"/>
    </row>
    <row r="542" spans="2:3" ht="14.25" customHeight="1">
      <c r="B542" s="50"/>
      <c r="C542" s="50"/>
    </row>
    <row r="543" spans="2:3" ht="14.25" customHeight="1">
      <c r="B543" s="50"/>
      <c r="C543" s="50"/>
    </row>
    <row r="544" spans="2:3" ht="14.25" customHeight="1">
      <c r="B544" s="50"/>
      <c r="C544" s="50"/>
    </row>
    <row r="545" spans="2:3" ht="14.25" customHeight="1">
      <c r="B545" s="50"/>
      <c r="C545" s="50"/>
    </row>
    <row r="546" spans="2:3" ht="14.25" customHeight="1">
      <c r="B546" s="50"/>
      <c r="C546" s="50"/>
    </row>
    <row r="547" spans="2:3" ht="14.25" customHeight="1">
      <c r="B547" s="50"/>
      <c r="C547" s="50"/>
    </row>
    <row r="548" spans="2:3" ht="14.25" customHeight="1">
      <c r="B548" s="50"/>
      <c r="C548" s="50"/>
    </row>
    <row r="549" spans="2:3" ht="14.25" customHeight="1">
      <c r="B549" s="50"/>
      <c r="C549" s="50"/>
    </row>
    <row r="550" spans="2:3" ht="14.25" customHeight="1">
      <c r="B550" s="50"/>
      <c r="C550" s="50"/>
    </row>
    <row r="551" spans="2:3" ht="14.25" customHeight="1">
      <c r="B551" s="50"/>
      <c r="C551" s="50"/>
    </row>
    <row r="552" spans="2:3" ht="14.25" customHeight="1">
      <c r="B552" s="50"/>
      <c r="C552" s="50"/>
    </row>
    <row r="553" spans="2:3" ht="14.25" customHeight="1">
      <c r="B553" s="50"/>
      <c r="C553" s="50"/>
    </row>
    <row r="554" spans="2:3" ht="14.25" customHeight="1">
      <c r="B554" s="50"/>
      <c r="C554" s="50"/>
    </row>
    <row r="555" spans="2:3" ht="14.25" customHeight="1">
      <c r="B555" s="50"/>
      <c r="C555" s="50"/>
    </row>
    <row r="556" spans="2:3" ht="14.25" customHeight="1">
      <c r="B556" s="50"/>
      <c r="C556" s="50"/>
    </row>
    <row r="557" spans="2:3" ht="14.25" customHeight="1">
      <c r="B557" s="50"/>
      <c r="C557" s="50"/>
    </row>
    <row r="558" spans="2:3" ht="14.25" customHeight="1">
      <c r="B558" s="50"/>
      <c r="C558" s="50"/>
    </row>
    <row r="559" spans="2:3" ht="14.25" customHeight="1">
      <c r="B559" s="50"/>
      <c r="C559" s="50"/>
    </row>
    <row r="560" spans="2:3" ht="14.25" customHeight="1">
      <c r="B560" s="50"/>
      <c r="C560" s="50"/>
    </row>
    <row r="561" spans="2:3" ht="14.25" customHeight="1">
      <c r="B561" s="50"/>
      <c r="C561" s="50"/>
    </row>
    <row r="562" spans="2:3" ht="14.25" customHeight="1">
      <c r="B562" s="50"/>
      <c r="C562" s="50"/>
    </row>
    <row r="563" spans="2:3" ht="14.25" customHeight="1">
      <c r="B563" s="50"/>
      <c r="C563" s="50"/>
    </row>
    <row r="564" spans="2:3" ht="14.25" customHeight="1">
      <c r="B564" s="50"/>
      <c r="C564" s="50"/>
    </row>
    <row r="565" spans="2:3" ht="14.25" customHeight="1">
      <c r="B565" s="50"/>
      <c r="C565" s="50"/>
    </row>
    <row r="566" spans="2:3" ht="14.25" customHeight="1">
      <c r="B566" s="50"/>
      <c r="C566" s="50"/>
    </row>
    <row r="567" spans="2:3" ht="14.25" customHeight="1">
      <c r="B567" s="50"/>
      <c r="C567" s="50"/>
    </row>
    <row r="568" spans="2:3" ht="14.25" customHeight="1">
      <c r="B568" s="50"/>
      <c r="C568" s="50"/>
    </row>
    <row r="569" spans="2:3" ht="14.25" customHeight="1">
      <c r="B569" s="50"/>
      <c r="C569" s="50"/>
    </row>
    <row r="570" spans="2:3" ht="14.25" customHeight="1">
      <c r="B570" s="50"/>
      <c r="C570" s="50"/>
    </row>
    <row r="571" spans="2:3" ht="14.25" customHeight="1">
      <c r="B571" s="50"/>
      <c r="C571" s="50"/>
    </row>
    <row r="572" spans="2:3" ht="14.25" customHeight="1">
      <c r="B572" s="50"/>
      <c r="C572" s="50"/>
    </row>
    <row r="573" spans="2:3" ht="14.25" customHeight="1">
      <c r="B573" s="50"/>
      <c r="C573" s="50"/>
    </row>
    <row r="574" spans="2:3" ht="14.25" customHeight="1">
      <c r="B574" s="50"/>
      <c r="C574" s="50"/>
    </row>
    <row r="575" spans="2:3" ht="14.25" customHeight="1">
      <c r="B575" s="50"/>
      <c r="C575" s="50"/>
    </row>
    <row r="576" spans="2:3" ht="14.25" customHeight="1">
      <c r="B576" s="50"/>
      <c r="C576" s="50"/>
    </row>
    <row r="577" spans="2:3" ht="14.25" customHeight="1">
      <c r="B577" s="50"/>
      <c r="C577" s="50"/>
    </row>
    <row r="578" spans="2:3" ht="14.25" customHeight="1">
      <c r="B578" s="50"/>
      <c r="C578" s="50"/>
    </row>
    <row r="579" spans="2:3" ht="14.25" customHeight="1">
      <c r="B579" s="50"/>
      <c r="C579" s="50"/>
    </row>
    <row r="580" spans="2:3" ht="14.25" customHeight="1">
      <c r="B580" s="50"/>
      <c r="C580" s="50"/>
    </row>
    <row r="581" spans="2:3" ht="14.25" customHeight="1">
      <c r="B581" s="50"/>
      <c r="C581" s="50"/>
    </row>
    <row r="582" spans="2:3" ht="14.25" customHeight="1">
      <c r="B582" s="50"/>
      <c r="C582" s="50"/>
    </row>
    <row r="583" spans="2:3" ht="14.25" customHeight="1">
      <c r="B583" s="50"/>
      <c r="C583" s="50"/>
    </row>
    <row r="584" spans="2:3" ht="14.25" customHeight="1">
      <c r="B584" s="50"/>
      <c r="C584" s="50"/>
    </row>
    <row r="585" spans="2:3" ht="14.25" customHeight="1">
      <c r="B585" s="50"/>
      <c r="C585" s="50"/>
    </row>
    <row r="586" spans="2:3" ht="14.25" customHeight="1">
      <c r="B586" s="50"/>
      <c r="C586" s="50"/>
    </row>
    <row r="587" spans="2:3" ht="14.25" customHeight="1">
      <c r="B587" s="50"/>
      <c r="C587" s="50"/>
    </row>
    <row r="588" spans="2:3" ht="14.25" customHeight="1">
      <c r="B588" s="50"/>
      <c r="C588" s="50"/>
    </row>
    <row r="589" spans="2:3" ht="14.25" customHeight="1">
      <c r="B589" s="50"/>
      <c r="C589" s="50"/>
    </row>
    <row r="590" spans="2:3" ht="14.25" customHeight="1">
      <c r="B590" s="50"/>
      <c r="C590" s="50"/>
    </row>
    <row r="591" spans="2:3" ht="14.25" customHeight="1">
      <c r="B591" s="50"/>
      <c r="C591" s="50"/>
    </row>
    <row r="592" spans="2:3" ht="14.25" customHeight="1">
      <c r="B592" s="50"/>
      <c r="C592" s="50"/>
    </row>
    <row r="593" spans="2:3" ht="14.25" customHeight="1">
      <c r="B593" s="50"/>
      <c r="C593" s="50"/>
    </row>
    <row r="594" spans="2:3" ht="14.25" customHeight="1">
      <c r="B594" s="50"/>
      <c r="C594" s="50"/>
    </row>
    <row r="595" spans="2:3" ht="14.25" customHeight="1">
      <c r="B595" s="50"/>
      <c r="C595" s="50"/>
    </row>
    <row r="596" spans="2:3" ht="14.25" customHeight="1">
      <c r="B596" s="50"/>
      <c r="C596" s="50"/>
    </row>
    <row r="597" spans="2:3" ht="14.25" customHeight="1">
      <c r="B597" s="50"/>
      <c r="C597" s="50"/>
    </row>
    <row r="598" spans="2:3" ht="14.25" customHeight="1">
      <c r="B598" s="50"/>
      <c r="C598" s="50"/>
    </row>
    <row r="599" spans="2:3" ht="14.25" customHeight="1">
      <c r="B599" s="50"/>
      <c r="C599" s="50"/>
    </row>
    <row r="600" spans="2:3" ht="14.25" customHeight="1">
      <c r="B600" s="50"/>
      <c r="C600" s="50"/>
    </row>
    <row r="601" spans="2:3" ht="14.25" customHeight="1">
      <c r="B601" s="50"/>
      <c r="C601" s="50"/>
    </row>
    <row r="602" spans="2:3" ht="14.25" customHeight="1">
      <c r="B602" s="50"/>
      <c r="C602" s="50"/>
    </row>
    <row r="603" spans="2:3" ht="14.25" customHeight="1">
      <c r="B603" s="50"/>
      <c r="C603" s="50"/>
    </row>
    <row r="604" spans="2:3" ht="14.25" customHeight="1">
      <c r="B604" s="50"/>
      <c r="C604" s="50"/>
    </row>
    <row r="605" spans="2:3" ht="14.25" customHeight="1">
      <c r="B605" s="50"/>
      <c r="C605" s="50"/>
    </row>
    <row r="606" spans="2:3" ht="14.25" customHeight="1">
      <c r="B606" s="50"/>
      <c r="C606" s="50"/>
    </row>
    <row r="607" spans="2:3" ht="14.25" customHeight="1">
      <c r="B607" s="50"/>
      <c r="C607" s="50"/>
    </row>
    <row r="608" spans="2:3" ht="14.25" customHeight="1">
      <c r="B608" s="50"/>
      <c r="C608" s="50"/>
    </row>
    <row r="609" spans="2:3" ht="14.25" customHeight="1">
      <c r="B609" s="50"/>
      <c r="C609" s="50"/>
    </row>
    <row r="610" spans="2:3" ht="14.25" customHeight="1">
      <c r="B610" s="50"/>
      <c r="C610" s="50"/>
    </row>
    <row r="611" spans="2:3" ht="14.25" customHeight="1">
      <c r="B611" s="50"/>
      <c r="C611" s="50"/>
    </row>
    <row r="612" spans="2:3" ht="14.25" customHeight="1">
      <c r="B612" s="50"/>
      <c r="C612" s="50"/>
    </row>
    <row r="613" spans="2:3" ht="14.25" customHeight="1">
      <c r="B613" s="50"/>
      <c r="C613" s="50"/>
    </row>
    <row r="614" spans="2:3" ht="14.25" customHeight="1">
      <c r="B614" s="50"/>
      <c r="C614" s="50"/>
    </row>
    <row r="615" spans="2:3" ht="14.25" customHeight="1">
      <c r="B615" s="50"/>
      <c r="C615" s="50"/>
    </row>
    <row r="616" spans="2:3" ht="14.25" customHeight="1">
      <c r="B616" s="50"/>
      <c r="C616" s="50"/>
    </row>
    <row r="617" spans="2:3" ht="14.25" customHeight="1">
      <c r="B617" s="50"/>
      <c r="C617" s="50"/>
    </row>
    <row r="618" spans="2:3" ht="14.25" customHeight="1">
      <c r="B618" s="50"/>
      <c r="C618" s="50"/>
    </row>
    <row r="619" spans="2:3" ht="14.25" customHeight="1">
      <c r="B619" s="50"/>
      <c r="C619" s="50"/>
    </row>
    <row r="620" spans="2:3" ht="14.25" customHeight="1">
      <c r="B620" s="50"/>
      <c r="C620" s="50"/>
    </row>
    <row r="621" spans="2:3" ht="14.25" customHeight="1">
      <c r="B621" s="50"/>
      <c r="C621" s="50"/>
    </row>
    <row r="622" spans="2:3" ht="14.25" customHeight="1">
      <c r="B622" s="50"/>
      <c r="C622" s="50"/>
    </row>
    <row r="623" spans="2:3" ht="14.25" customHeight="1">
      <c r="B623" s="50"/>
      <c r="C623" s="50"/>
    </row>
    <row r="624" spans="2:3" ht="14.25" customHeight="1">
      <c r="B624" s="50"/>
      <c r="C624" s="50"/>
    </row>
    <row r="625" spans="2:3" ht="14.25" customHeight="1">
      <c r="B625" s="50"/>
      <c r="C625" s="50"/>
    </row>
    <row r="626" spans="2:3" ht="14.25" customHeight="1">
      <c r="B626" s="50"/>
      <c r="C626" s="50"/>
    </row>
    <row r="627" spans="2:3" ht="14.25" customHeight="1">
      <c r="B627" s="50"/>
      <c r="C627" s="50"/>
    </row>
    <row r="628" spans="2:3" ht="14.25" customHeight="1">
      <c r="B628" s="50"/>
      <c r="C628" s="50"/>
    </row>
    <row r="629" spans="2:3" ht="14.25" customHeight="1">
      <c r="B629" s="50"/>
      <c r="C629" s="50"/>
    </row>
    <row r="630" spans="2:3" ht="14.25" customHeight="1">
      <c r="B630" s="50"/>
      <c r="C630" s="50"/>
    </row>
    <row r="631" spans="2:3" ht="14.25" customHeight="1">
      <c r="B631" s="50"/>
      <c r="C631" s="50"/>
    </row>
    <row r="632" spans="2:3" ht="14.25" customHeight="1">
      <c r="B632" s="50"/>
      <c r="C632" s="50"/>
    </row>
    <row r="633" spans="2:3" ht="14.25" customHeight="1">
      <c r="B633" s="50"/>
      <c r="C633" s="50"/>
    </row>
    <row r="634" spans="2:3" ht="14.25" customHeight="1">
      <c r="B634" s="50"/>
      <c r="C634" s="50"/>
    </row>
    <row r="635" spans="2:3" ht="14.25" customHeight="1">
      <c r="B635" s="50"/>
      <c r="C635" s="50"/>
    </row>
    <row r="636" spans="2:3" ht="14.25" customHeight="1">
      <c r="B636" s="50"/>
      <c r="C636" s="50"/>
    </row>
    <row r="637" spans="2:3" ht="14.25" customHeight="1">
      <c r="B637" s="50"/>
      <c r="C637" s="50"/>
    </row>
    <row r="638" spans="2:3" ht="14.25" customHeight="1">
      <c r="B638" s="50"/>
      <c r="C638" s="50"/>
    </row>
    <row r="639" spans="2:3" ht="14.25" customHeight="1">
      <c r="B639" s="50"/>
      <c r="C639" s="50"/>
    </row>
    <row r="640" spans="2:3" ht="14.25" customHeight="1">
      <c r="B640" s="50"/>
      <c r="C640" s="50"/>
    </row>
    <row r="641" spans="2:3" ht="14.25" customHeight="1">
      <c r="B641" s="50"/>
      <c r="C641" s="50"/>
    </row>
    <row r="642" spans="2:3" ht="14.25" customHeight="1">
      <c r="B642" s="50"/>
      <c r="C642" s="50"/>
    </row>
    <row r="643" spans="2:3" ht="14.25" customHeight="1">
      <c r="B643" s="50"/>
      <c r="C643" s="50"/>
    </row>
    <row r="644" spans="2:3" ht="14.25" customHeight="1">
      <c r="B644" s="50"/>
      <c r="C644" s="50"/>
    </row>
    <row r="645" spans="2:3" ht="14.25" customHeight="1">
      <c r="B645" s="50"/>
      <c r="C645" s="50"/>
    </row>
    <row r="646" spans="2:3" ht="14.25" customHeight="1">
      <c r="B646" s="50"/>
      <c r="C646" s="50"/>
    </row>
    <row r="647" spans="2:3" ht="14.25" customHeight="1">
      <c r="B647" s="50"/>
      <c r="C647" s="50"/>
    </row>
    <row r="648" spans="2:3" ht="14.25" customHeight="1">
      <c r="B648" s="50"/>
      <c r="C648" s="50"/>
    </row>
    <row r="649" spans="2:3" ht="14.25" customHeight="1">
      <c r="B649" s="50"/>
      <c r="C649" s="50"/>
    </row>
    <row r="650" spans="2:3" ht="14.25" customHeight="1">
      <c r="B650" s="50"/>
      <c r="C650" s="50"/>
    </row>
    <row r="651" spans="2:3" ht="14.25" customHeight="1">
      <c r="B651" s="50"/>
      <c r="C651" s="50"/>
    </row>
    <row r="652" spans="2:3" ht="14.25" customHeight="1">
      <c r="B652" s="50"/>
      <c r="C652" s="50"/>
    </row>
    <row r="653" spans="2:3" ht="14.25" customHeight="1">
      <c r="B653" s="50"/>
      <c r="C653" s="50"/>
    </row>
    <row r="654" spans="2:3" ht="14.25" customHeight="1">
      <c r="B654" s="50"/>
      <c r="C654" s="50"/>
    </row>
    <row r="655" spans="2:3" ht="14.25" customHeight="1">
      <c r="B655" s="50"/>
      <c r="C655" s="50"/>
    </row>
    <row r="656" spans="2:3" ht="14.25" customHeight="1">
      <c r="B656" s="50"/>
      <c r="C656" s="50"/>
    </row>
    <row r="657" spans="2:3" ht="14.25" customHeight="1">
      <c r="B657" s="50"/>
      <c r="C657" s="50"/>
    </row>
    <row r="658" spans="2:3" ht="14.25" customHeight="1">
      <c r="B658" s="50"/>
      <c r="C658" s="50"/>
    </row>
    <row r="659" spans="2:3" ht="14.25" customHeight="1">
      <c r="B659" s="50"/>
      <c r="C659" s="50"/>
    </row>
    <row r="660" spans="2:3" ht="14.25" customHeight="1">
      <c r="B660" s="50"/>
      <c r="C660" s="50"/>
    </row>
    <row r="661" spans="2:3" ht="14.25" customHeight="1">
      <c r="B661" s="50"/>
      <c r="C661" s="50"/>
    </row>
    <row r="662" spans="2:3" ht="14.25" customHeight="1">
      <c r="B662" s="50"/>
      <c r="C662" s="50"/>
    </row>
    <row r="663" spans="2:3" ht="14.25" customHeight="1">
      <c r="B663" s="50"/>
      <c r="C663" s="50"/>
    </row>
    <row r="664" spans="2:3" ht="14.25" customHeight="1">
      <c r="B664" s="50"/>
      <c r="C664" s="50"/>
    </row>
    <row r="665" spans="2:3" ht="14.25" customHeight="1">
      <c r="B665" s="50"/>
      <c r="C665" s="50"/>
    </row>
    <row r="666" spans="2:3" ht="14.25" customHeight="1">
      <c r="B666" s="50"/>
      <c r="C666" s="50"/>
    </row>
    <row r="667" spans="2:3" ht="14.25" customHeight="1">
      <c r="B667" s="50"/>
      <c r="C667" s="50"/>
    </row>
    <row r="668" spans="2:3" ht="14.25" customHeight="1">
      <c r="B668" s="50"/>
      <c r="C668" s="50"/>
    </row>
    <row r="669" spans="2:3" ht="14.25" customHeight="1">
      <c r="B669" s="50"/>
      <c r="C669" s="50"/>
    </row>
    <row r="670" spans="2:3" ht="14.25" customHeight="1">
      <c r="B670" s="50"/>
      <c r="C670" s="50"/>
    </row>
    <row r="671" spans="2:3" ht="14.25" customHeight="1">
      <c r="B671" s="50"/>
      <c r="C671" s="50"/>
    </row>
    <row r="672" spans="2:3" ht="14.25" customHeight="1">
      <c r="B672" s="50"/>
      <c r="C672" s="50"/>
    </row>
    <row r="673" spans="2:3" ht="14.25" customHeight="1">
      <c r="B673" s="50"/>
      <c r="C673" s="50"/>
    </row>
    <row r="674" spans="2:3" ht="14.25" customHeight="1">
      <c r="B674" s="50"/>
      <c r="C674" s="50"/>
    </row>
    <row r="675" spans="2:3" ht="14.25" customHeight="1">
      <c r="B675" s="50"/>
      <c r="C675" s="50"/>
    </row>
    <row r="676" spans="2:3" ht="14.25" customHeight="1">
      <c r="B676" s="50"/>
      <c r="C676" s="50"/>
    </row>
    <row r="677" spans="2:3" ht="14.25" customHeight="1">
      <c r="B677" s="50"/>
      <c r="C677" s="50"/>
    </row>
    <row r="678" spans="2:3" ht="14.25" customHeight="1">
      <c r="B678" s="50"/>
      <c r="C678" s="50"/>
    </row>
    <row r="679" spans="2:3" ht="14.25" customHeight="1">
      <c r="B679" s="50"/>
      <c r="C679" s="50"/>
    </row>
    <row r="680" spans="2:3" ht="14.25" customHeight="1">
      <c r="B680" s="50"/>
      <c r="C680" s="50"/>
    </row>
    <row r="681" spans="2:3" ht="14.25" customHeight="1">
      <c r="B681" s="50"/>
      <c r="C681" s="50"/>
    </row>
    <row r="682" spans="2:3" ht="14.25" customHeight="1">
      <c r="B682" s="50"/>
      <c r="C682" s="50"/>
    </row>
    <row r="683" spans="2:3" ht="14.25" customHeight="1">
      <c r="B683" s="50"/>
      <c r="C683" s="50"/>
    </row>
    <row r="684" spans="2:3" ht="14.25" customHeight="1">
      <c r="B684" s="50"/>
      <c r="C684" s="50"/>
    </row>
    <row r="685" spans="2:3" ht="14.25" customHeight="1">
      <c r="B685" s="50"/>
      <c r="C685" s="50"/>
    </row>
    <row r="686" spans="2:3" ht="14.25" customHeight="1">
      <c r="B686" s="50"/>
      <c r="C686" s="50"/>
    </row>
    <row r="687" spans="2:3" ht="14.25" customHeight="1">
      <c r="B687" s="50"/>
      <c r="C687" s="50"/>
    </row>
    <row r="688" spans="2:3" ht="14.25" customHeight="1">
      <c r="B688" s="50"/>
      <c r="C688" s="50"/>
    </row>
    <row r="689" spans="2:3" ht="14.25" customHeight="1">
      <c r="B689" s="50"/>
      <c r="C689" s="50"/>
    </row>
    <row r="690" spans="2:3" ht="14.25" customHeight="1">
      <c r="B690" s="50"/>
      <c r="C690" s="50"/>
    </row>
    <row r="691" spans="2:3" ht="14.25" customHeight="1">
      <c r="B691" s="50"/>
      <c r="C691" s="50"/>
    </row>
    <row r="692" spans="2:3" ht="14.25" customHeight="1">
      <c r="B692" s="50"/>
      <c r="C692" s="50"/>
    </row>
    <row r="693" spans="2:3" ht="14.25" customHeight="1">
      <c r="B693" s="50"/>
      <c r="C693" s="50"/>
    </row>
    <row r="694" spans="2:3" ht="14.25" customHeight="1">
      <c r="B694" s="50"/>
      <c r="C694" s="50"/>
    </row>
    <row r="695" spans="2:3" ht="14.25" customHeight="1">
      <c r="B695" s="50"/>
      <c r="C695" s="50"/>
    </row>
    <row r="696" spans="2:3" ht="14.25" customHeight="1">
      <c r="B696" s="50"/>
      <c r="C696" s="50"/>
    </row>
    <row r="697" spans="2:3" ht="14.25" customHeight="1">
      <c r="B697" s="50"/>
      <c r="C697" s="50"/>
    </row>
    <row r="698" spans="2:3" ht="14.25" customHeight="1">
      <c r="B698" s="50"/>
      <c r="C698" s="50"/>
    </row>
    <row r="699" spans="2:3" ht="14.25" customHeight="1">
      <c r="B699" s="50"/>
      <c r="C699" s="50"/>
    </row>
    <row r="700" spans="2:3" ht="14.25" customHeight="1">
      <c r="B700" s="50"/>
      <c r="C700" s="50"/>
    </row>
    <row r="701" spans="2:3" ht="14.25" customHeight="1">
      <c r="B701" s="50"/>
      <c r="C701" s="50"/>
    </row>
    <row r="702" spans="2:3" ht="14.25" customHeight="1">
      <c r="B702" s="50"/>
      <c r="C702" s="50"/>
    </row>
    <row r="703" spans="2:3" ht="14.25" customHeight="1">
      <c r="B703" s="50"/>
      <c r="C703" s="50"/>
    </row>
    <row r="704" spans="2:3" ht="14.25" customHeight="1">
      <c r="B704" s="50"/>
      <c r="C704" s="50"/>
    </row>
    <row r="705" spans="2:3" ht="14.25" customHeight="1">
      <c r="B705" s="50"/>
      <c r="C705" s="50"/>
    </row>
    <row r="706" spans="2:3" ht="14.25" customHeight="1">
      <c r="B706" s="50"/>
      <c r="C706" s="50"/>
    </row>
    <row r="707" spans="2:3" ht="14.25" customHeight="1">
      <c r="B707" s="50"/>
      <c r="C707" s="50"/>
    </row>
    <row r="708" spans="2:3" ht="14.25" customHeight="1">
      <c r="B708" s="50"/>
      <c r="C708" s="50"/>
    </row>
    <row r="709" spans="2:3" ht="14.25" customHeight="1">
      <c r="B709" s="50"/>
      <c r="C709" s="50"/>
    </row>
    <row r="710" spans="2:3" ht="14.25" customHeight="1">
      <c r="B710" s="50"/>
      <c r="C710" s="50"/>
    </row>
    <row r="711" spans="2:3" ht="14.25" customHeight="1">
      <c r="B711" s="50"/>
      <c r="C711" s="50"/>
    </row>
    <row r="712" spans="2:3" ht="14.25" customHeight="1">
      <c r="B712" s="50"/>
      <c r="C712" s="50"/>
    </row>
    <row r="713" spans="2:3" ht="14.25" customHeight="1">
      <c r="B713" s="50"/>
      <c r="C713" s="50"/>
    </row>
    <row r="714" spans="2:3" ht="14.25" customHeight="1">
      <c r="B714" s="50"/>
      <c r="C714" s="50"/>
    </row>
    <row r="715" spans="2:3" ht="14.25" customHeight="1">
      <c r="B715" s="50"/>
      <c r="C715" s="50"/>
    </row>
    <row r="716" spans="2:3" ht="14.25" customHeight="1">
      <c r="B716" s="50"/>
      <c r="C716" s="50"/>
    </row>
    <row r="717" spans="2:3" ht="14.25" customHeight="1">
      <c r="B717" s="50"/>
      <c r="C717" s="50"/>
    </row>
    <row r="718" spans="2:3" ht="14.25" customHeight="1">
      <c r="B718" s="50"/>
      <c r="C718" s="50"/>
    </row>
    <row r="719" spans="2:3" ht="14.25" customHeight="1">
      <c r="B719" s="50"/>
      <c r="C719" s="50"/>
    </row>
    <row r="720" spans="2:3" ht="14.25" customHeight="1">
      <c r="B720" s="50"/>
      <c r="C720" s="50"/>
    </row>
    <row r="721" spans="2:3" ht="14.25" customHeight="1">
      <c r="B721" s="50"/>
      <c r="C721" s="50"/>
    </row>
    <row r="722" spans="2:3" ht="14.25" customHeight="1">
      <c r="B722" s="50"/>
      <c r="C722" s="50"/>
    </row>
    <row r="723" spans="2:3" ht="14.25" customHeight="1">
      <c r="B723" s="50"/>
      <c r="C723" s="50"/>
    </row>
    <row r="724" spans="2:3" ht="14.25" customHeight="1">
      <c r="B724" s="50"/>
      <c r="C724" s="50"/>
    </row>
    <row r="725" spans="2:3" ht="14.25" customHeight="1">
      <c r="B725" s="50"/>
      <c r="C725" s="50"/>
    </row>
    <row r="726" spans="2:3" ht="14.25" customHeight="1">
      <c r="B726" s="50"/>
      <c r="C726" s="50"/>
    </row>
    <row r="727" spans="2:3" ht="14.25" customHeight="1">
      <c r="B727" s="50"/>
      <c r="C727" s="50"/>
    </row>
    <row r="728" spans="2:3" ht="14.25" customHeight="1">
      <c r="B728" s="50"/>
      <c r="C728" s="50"/>
    </row>
    <row r="729" spans="2:3" ht="14.25" customHeight="1">
      <c r="B729" s="50"/>
      <c r="C729" s="50"/>
    </row>
    <row r="730" spans="2:3" ht="14.25" customHeight="1">
      <c r="B730" s="50"/>
      <c r="C730" s="50"/>
    </row>
    <row r="731" spans="2:3" ht="14.25" customHeight="1">
      <c r="B731" s="50"/>
      <c r="C731" s="50"/>
    </row>
    <row r="732" spans="2:3" ht="14.25" customHeight="1">
      <c r="B732" s="50"/>
      <c r="C732" s="50"/>
    </row>
    <row r="733" spans="2:3" ht="14.25" customHeight="1">
      <c r="B733" s="50"/>
      <c r="C733" s="50"/>
    </row>
    <row r="734" spans="2:3" ht="14.25" customHeight="1">
      <c r="B734" s="50"/>
      <c r="C734" s="50"/>
    </row>
    <row r="735" spans="2:3" ht="14.25" customHeight="1">
      <c r="B735" s="50"/>
      <c r="C735" s="50"/>
    </row>
    <row r="736" spans="2:3" ht="14.25" customHeight="1">
      <c r="B736" s="50"/>
      <c r="C736" s="50"/>
    </row>
    <row r="737" spans="2:3" ht="14.25" customHeight="1">
      <c r="B737" s="50"/>
      <c r="C737" s="50"/>
    </row>
    <row r="738" spans="2:3" ht="14.25" customHeight="1">
      <c r="B738" s="50"/>
      <c r="C738" s="50"/>
    </row>
    <row r="739" spans="2:3" ht="14.25" customHeight="1">
      <c r="B739" s="50"/>
      <c r="C739" s="50"/>
    </row>
    <row r="740" spans="2:3" ht="14.25" customHeight="1">
      <c r="B740" s="50"/>
      <c r="C740" s="50"/>
    </row>
    <row r="741" spans="2:3" ht="14.25" customHeight="1">
      <c r="B741" s="50"/>
      <c r="C741" s="50"/>
    </row>
    <row r="742" spans="2:3" ht="14.25" customHeight="1">
      <c r="B742" s="50"/>
      <c r="C742" s="50"/>
    </row>
    <row r="743" spans="2:3" ht="14.25" customHeight="1">
      <c r="B743" s="50"/>
      <c r="C743" s="50"/>
    </row>
    <row r="744" spans="2:3" ht="14.25" customHeight="1">
      <c r="B744" s="50"/>
      <c r="C744" s="50"/>
    </row>
    <row r="745" spans="2:3" ht="14.25" customHeight="1">
      <c r="B745" s="50"/>
      <c r="C745" s="50"/>
    </row>
    <row r="746" spans="2:3" ht="14.25" customHeight="1">
      <c r="B746" s="50"/>
      <c r="C746" s="50"/>
    </row>
    <row r="747" spans="2:3" ht="14.25" customHeight="1">
      <c r="B747" s="50"/>
      <c r="C747" s="50"/>
    </row>
    <row r="748" spans="2:3" ht="14.25" customHeight="1">
      <c r="B748" s="50"/>
      <c r="C748" s="50"/>
    </row>
    <row r="749" spans="2:3" ht="14.25" customHeight="1">
      <c r="B749" s="50"/>
      <c r="C749" s="50"/>
    </row>
    <row r="750" spans="2:3" ht="14.25" customHeight="1">
      <c r="B750" s="50"/>
      <c r="C750" s="50"/>
    </row>
    <row r="751" spans="2:3" ht="14.25" customHeight="1">
      <c r="B751" s="50"/>
      <c r="C751" s="50"/>
    </row>
    <row r="752" spans="2:3" ht="14.25" customHeight="1">
      <c r="B752" s="50"/>
      <c r="C752" s="50"/>
    </row>
    <row r="753" spans="2:3" ht="14.25" customHeight="1">
      <c r="B753" s="50"/>
      <c r="C753" s="50"/>
    </row>
    <row r="754" spans="2:3" ht="14.25" customHeight="1">
      <c r="B754" s="50"/>
      <c r="C754" s="50"/>
    </row>
    <row r="755" spans="2:3" ht="14.25" customHeight="1">
      <c r="B755" s="50"/>
      <c r="C755" s="50"/>
    </row>
    <row r="756" spans="2:3" ht="14.25" customHeight="1">
      <c r="B756" s="50"/>
      <c r="C756" s="50"/>
    </row>
    <row r="757" spans="2:3" ht="14.25" customHeight="1">
      <c r="B757" s="50"/>
      <c r="C757" s="50"/>
    </row>
    <row r="758" spans="2:3" ht="14.25" customHeight="1">
      <c r="B758" s="50"/>
      <c r="C758" s="50"/>
    </row>
    <row r="759" spans="2:3" ht="14.25" customHeight="1">
      <c r="B759" s="50"/>
      <c r="C759" s="50"/>
    </row>
    <row r="760" spans="2:3" ht="14.25" customHeight="1">
      <c r="B760" s="50"/>
      <c r="C760" s="50"/>
    </row>
    <row r="761" spans="2:3" ht="14.25" customHeight="1">
      <c r="B761" s="50"/>
      <c r="C761" s="50"/>
    </row>
    <row r="762" spans="2:3" ht="14.25" customHeight="1">
      <c r="B762" s="50"/>
      <c r="C762" s="50"/>
    </row>
    <row r="763" spans="2:3" ht="14.25" customHeight="1">
      <c r="B763" s="50"/>
      <c r="C763" s="50"/>
    </row>
    <row r="764" spans="2:3" ht="14.25" customHeight="1">
      <c r="B764" s="50"/>
      <c r="C764" s="50"/>
    </row>
    <row r="765" spans="2:3" ht="14.25" customHeight="1">
      <c r="B765" s="50"/>
      <c r="C765" s="50"/>
    </row>
    <row r="766" spans="2:3" ht="14.25" customHeight="1">
      <c r="B766" s="50"/>
      <c r="C766" s="50"/>
    </row>
    <row r="767" spans="2:3" ht="14.25" customHeight="1">
      <c r="B767" s="50"/>
      <c r="C767" s="50"/>
    </row>
    <row r="768" spans="2:3" ht="14.25" customHeight="1">
      <c r="B768" s="50"/>
      <c r="C768" s="50"/>
    </row>
    <row r="769" spans="2:3" ht="14.25" customHeight="1">
      <c r="B769" s="50"/>
      <c r="C769" s="50"/>
    </row>
    <row r="770" spans="2:3" ht="14.25" customHeight="1">
      <c r="B770" s="50"/>
      <c r="C770" s="50"/>
    </row>
    <row r="771" spans="2:3" ht="14.25" customHeight="1">
      <c r="B771" s="50"/>
      <c r="C771" s="50"/>
    </row>
    <row r="772" spans="2:3" ht="14.25" customHeight="1">
      <c r="B772" s="50"/>
      <c r="C772" s="50"/>
    </row>
    <row r="773" spans="2:3" ht="14.25" customHeight="1">
      <c r="B773" s="50"/>
      <c r="C773" s="50"/>
    </row>
    <row r="774" spans="2:3" ht="14.25" customHeight="1">
      <c r="B774" s="50"/>
      <c r="C774" s="50"/>
    </row>
    <row r="775" spans="2:3" ht="14.25" customHeight="1">
      <c r="B775" s="50"/>
      <c r="C775" s="50"/>
    </row>
    <row r="776" spans="2:3" ht="14.25" customHeight="1">
      <c r="B776" s="50"/>
      <c r="C776" s="50"/>
    </row>
    <row r="777" spans="2:3" ht="14.25" customHeight="1">
      <c r="B777" s="50"/>
      <c r="C777" s="50"/>
    </row>
    <row r="778" spans="2:3" ht="14.25" customHeight="1">
      <c r="B778" s="50"/>
      <c r="C778" s="50"/>
    </row>
    <row r="779" spans="2:3" ht="14.25" customHeight="1">
      <c r="B779" s="50"/>
      <c r="C779" s="50"/>
    </row>
    <row r="780" spans="2:3" ht="14.25" customHeight="1">
      <c r="B780" s="50"/>
      <c r="C780" s="50"/>
    </row>
    <row r="781" spans="2:3" ht="14.25" customHeight="1">
      <c r="B781" s="50"/>
      <c r="C781" s="50"/>
    </row>
    <row r="782" spans="2:3" ht="14.25" customHeight="1">
      <c r="B782" s="50"/>
      <c r="C782" s="50"/>
    </row>
    <row r="783" spans="2:3" ht="14.25" customHeight="1">
      <c r="B783" s="50"/>
      <c r="C783" s="50"/>
    </row>
    <row r="784" spans="2:3" ht="14.25" customHeight="1">
      <c r="B784" s="50"/>
      <c r="C784" s="50"/>
    </row>
    <row r="785" spans="2:3" ht="14.25" customHeight="1">
      <c r="B785" s="50"/>
      <c r="C785" s="50"/>
    </row>
    <row r="786" spans="2:3" ht="14.25" customHeight="1">
      <c r="B786" s="50"/>
      <c r="C786" s="50"/>
    </row>
    <row r="787" spans="2:3" ht="14.25" customHeight="1">
      <c r="B787" s="50"/>
      <c r="C787" s="50"/>
    </row>
    <row r="788" spans="2:3" ht="14.25" customHeight="1">
      <c r="B788" s="50"/>
      <c r="C788" s="50"/>
    </row>
    <row r="789" spans="2:3" ht="14.25" customHeight="1">
      <c r="B789" s="50"/>
      <c r="C789" s="50"/>
    </row>
    <row r="790" spans="2:3" ht="14.25" customHeight="1">
      <c r="B790" s="50"/>
      <c r="C790" s="50"/>
    </row>
    <row r="791" spans="2:3" ht="14.25" customHeight="1">
      <c r="B791" s="50"/>
      <c r="C791" s="50"/>
    </row>
    <row r="792" spans="2:3" ht="14.25" customHeight="1">
      <c r="B792" s="50"/>
      <c r="C792" s="50"/>
    </row>
    <row r="793" spans="2:3" ht="14.25" customHeight="1">
      <c r="B793" s="50"/>
      <c r="C793" s="50"/>
    </row>
    <row r="794" spans="2:3" ht="14.25" customHeight="1">
      <c r="B794" s="50"/>
      <c r="C794" s="50"/>
    </row>
    <row r="795" spans="2:3" ht="14.25" customHeight="1">
      <c r="B795" s="50"/>
      <c r="C795" s="50"/>
    </row>
    <row r="796" spans="2:3" ht="14.25" customHeight="1">
      <c r="B796" s="50"/>
      <c r="C796" s="50"/>
    </row>
    <row r="797" spans="2:3" ht="14.25" customHeight="1">
      <c r="B797" s="50"/>
      <c r="C797" s="50"/>
    </row>
    <row r="798" spans="2:3" ht="14.25" customHeight="1">
      <c r="B798" s="50"/>
      <c r="C798" s="50"/>
    </row>
    <row r="799" spans="2:3" ht="14.25" customHeight="1">
      <c r="B799" s="50"/>
      <c r="C799" s="50"/>
    </row>
    <row r="800" spans="2:3" ht="14.25" customHeight="1">
      <c r="B800" s="50"/>
      <c r="C800" s="50"/>
    </row>
    <row r="801" spans="2:3" ht="14.25" customHeight="1">
      <c r="B801" s="50"/>
      <c r="C801" s="50"/>
    </row>
    <row r="802" spans="2:3" ht="14.25" customHeight="1">
      <c r="B802" s="50"/>
      <c r="C802" s="50"/>
    </row>
    <row r="803" spans="2:3" ht="14.25" customHeight="1">
      <c r="B803" s="50"/>
      <c r="C803" s="50"/>
    </row>
    <row r="804" spans="2:3" ht="14.25" customHeight="1">
      <c r="B804" s="50"/>
      <c r="C804" s="50"/>
    </row>
    <row r="805" spans="2:3" ht="14.25" customHeight="1">
      <c r="B805" s="50"/>
      <c r="C805" s="50"/>
    </row>
    <row r="806" spans="2:3" ht="14.25" customHeight="1">
      <c r="B806" s="50"/>
      <c r="C806" s="50"/>
    </row>
    <row r="807" spans="2:3" ht="14.25" customHeight="1">
      <c r="B807" s="50"/>
      <c r="C807" s="50"/>
    </row>
    <row r="808" spans="2:3" ht="14.25" customHeight="1">
      <c r="B808" s="50"/>
      <c r="C808" s="50"/>
    </row>
    <row r="809" spans="2:3" ht="14.25" customHeight="1">
      <c r="B809" s="50"/>
      <c r="C809" s="50"/>
    </row>
    <row r="810" spans="2:3" ht="14.25" customHeight="1">
      <c r="B810" s="50"/>
      <c r="C810" s="50"/>
    </row>
    <row r="811" spans="2:3" ht="14.25" customHeight="1">
      <c r="B811" s="50"/>
      <c r="C811" s="50"/>
    </row>
    <row r="812" spans="2:3" ht="14.25" customHeight="1">
      <c r="B812" s="50"/>
      <c r="C812" s="50"/>
    </row>
    <row r="813" spans="2:3" ht="14.25" customHeight="1">
      <c r="B813" s="50"/>
      <c r="C813" s="50"/>
    </row>
    <row r="814" spans="2:3" ht="14.25" customHeight="1">
      <c r="B814" s="50"/>
      <c r="C814" s="50"/>
    </row>
    <row r="815" spans="2:3" ht="14.25" customHeight="1">
      <c r="B815" s="50"/>
      <c r="C815" s="50"/>
    </row>
    <row r="816" spans="2:3" ht="14.25" customHeight="1">
      <c r="B816" s="50"/>
      <c r="C816" s="50"/>
    </row>
    <row r="817" spans="2:3" ht="14.25" customHeight="1">
      <c r="B817" s="50"/>
      <c r="C817" s="50"/>
    </row>
    <row r="818" spans="2:3" ht="14.25" customHeight="1">
      <c r="B818" s="50"/>
      <c r="C818" s="50"/>
    </row>
    <row r="819" spans="2:3" ht="14.25" customHeight="1">
      <c r="B819" s="50"/>
      <c r="C819" s="50"/>
    </row>
    <row r="820" spans="2:3" ht="14.25" customHeight="1">
      <c r="B820" s="50"/>
      <c r="C820" s="50"/>
    </row>
    <row r="821" spans="2:3" ht="14.25" customHeight="1">
      <c r="B821" s="50"/>
      <c r="C821" s="50"/>
    </row>
    <row r="822" spans="2:3" ht="14.25" customHeight="1">
      <c r="B822" s="50"/>
      <c r="C822" s="50"/>
    </row>
    <row r="823" spans="2:3" ht="14.25" customHeight="1">
      <c r="B823" s="50"/>
      <c r="C823" s="50"/>
    </row>
    <row r="824" spans="2:3" ht="14.25" customHeight="1">
      <c r="B824" s="50"/>
      <c r="C824" s="50"/>
    </row>
    <row r="825" spans="2:3" ht="14.25" customHeight="1">
      <c r="B825" s="50"/>
      <c r="C825" s="50"/>
    </row>
    <row r="826" spans="2:3" ht="14.25" customHeight="1">
      <c r="B826" s="50"/>
      <c r="C826" s="50"/>
    </row>
    <row r="827" spans="2:3" ht="14.25" customHeight="1">
      <c r="B827" s="50"/>
      <c r="C827" s="50"/>
    </row>
    <row r="828" spans="2:3" ht="14.25" customHeight="1">
      <c r="B828" s="50"/>
      <c r="C828" s="50"/>
    </row>
    <row r="829" spans="2:3" ht="14.25" customHeight="1">
      <c r="B829" s="50"/>
      <c r="C829" s="50"/>
    </row>
    <row r="830" spans="2:3" ht="14.25" customHeight="1">
      <c r="B830" s="50"/>
      <c r="C830" s="50"/>
    </row>
    <row r="831" spans="2:3" ht="14.25" customHeight="1">
      <c r="B831" s="50"/>
      <c r="C831" s="50"/>
    </row>
    <row r="832" spans="2:3" ht="14.25" customHeight="1">
      <c r="B832" s="50"/>
      <c r="C832" s="50"/>
    </row>
    <row r="833" spans="2:3" ht="14.25" customHeight="1">
      <c r="B833" s="50"/>
      <c r="C833" s="50"/>
    </row>
    <row r="834" spans="2:3" ht="14.25" customHeight="1">
      <c r="B834" s="50"/>
      <c r="C834" s="50"/>
    </row>
    <row r="835" spans="2:3" ht="14.25" customHeight="1">
      <c r="B835" s="50"/>
      <c r="C835" s="50"/>
    </row>
    <row r="836" spans="2:3" ht="14.25" customHeight="1">
      <c r="B836" s="50"/>
      <c r="C836" s="50"/>
    </row>
    <row r="837" spans="2:3" ht="14.25" customHeight="1">
      <c r="B837" s="50"/>
      <c r="C837" s="50"/>
    </row>
    <row r="838" spans="2:3" ht="14.25" customHeight="1">
      <c r="B838" s="50"/>
      <c r="C838" s="50"/>
    </row>
    <row r="839" spans="2:3" ht="14.25" customHeight="1">
      <c r="B839" s="50"/>
      <c r="C839" s="50"/>
    </row>
    <row r="840" spans="2:3" ht="14.25" customHeight="1">
      <c r="B840" s="50"/>
      <c r="C840" s="50"/>
    </row>
    <row r="841" spans="2:3" ht="14.25" customHeight="1">
      <c r="B841" s="50"/>
      <c r="C841" s="50"/>
    </row>
    <row r="842" spans="2:3" ht="14.25" customHeight="1">
      <c r="B842" s="50"/>
      <c r="C842" s="50"/>
    </row>
    <row r="843" spans="2:3" ht="14.25" customHeight="1">
      <c r="B843" s="50"/>
      <c r="C843" s="50"/>
    </row>
    <row r="844" spans="2:3" ht="14.25" customHeight="1">
      <c r="B844" s="50"/>
      <c r="C844" s="50"/>
    </row>
    <row r="845" spans="2:3" ht="14.25" customHeight="1">
      <c r="B845" s="50"/>
      <c r="C845" s="50"/>
    </row>
    <row r="846" spans="2:3" ht="14.25" customHeight="1">
      <c r="B846" s="50"/>
      <c r="C846" s="50"/>
    </row>
    <row r="847" spans="2:3" ht="14.25" customHeight="1">
      <c r="B847" s="50"/>
      <c r="C847" s="50"/>
    </row>
    <row r="848" spans="2:3" ht="14.25" customHeight="1">
      <c r="B848" s="50"/>
      <c r="C848" s="50"/>
    </row>
    <row r="849" spans="2:3" ht="14.25" customHeight="1">
      <c r="B849" s="50"/>
      <c r="C849" s="50"/>
    </row>
    <row r="850" spans="2:3" ht="14.25" customHeight="1">
      <c r="B850" s="50"/>
      <c r="C850" s="50"/>
    </row>
    <row r="851" spans="2:3" ht="14.25" customHeight="1">
      <c r="B851" s="50"/>
      <c r="C851" s="50"/>
    </row>
    <row r="852" spans="2:3" ht="14.25" customHeight="1">
      <c r="B852" s="50"/>
      <c r="C852" s="50"/>
    </row>
    <row r="853" spans="2:3" ht="14.25" customHeight="1">
      <c r="B853" s="50"/>
      <c r="C853" s="50"/>
    </row>
    <row r="854" spans="2:3" ht="14.25" customHeight="1">
      <c r="B854" s="50"/>
      <c r="C854" s="50"/>
    </row>
    <row r="855" spans="2:3" ht="14.25" customHeight="1">
      <c r="B855" s="50"/>
      <c r="C855" s="50"/>
    </row>
    <row r="856" spans="2:3" ht="14.25" customHeight="1">
      <c r="B856" s="50"/>
      <c r="C856" s="50"/>
    </row>
    <row r="857" spans="2:3" ht="14.25" customHeight="1">
      <c r="B857" s="50"/>
      <c r="C857" s="50"/>
    </row>
    <row r="858" spans="2:3" ht="14.25" customHeight="1">
      <c r="B858" s="50"/>
      <c r="C858" s="50"/>
    </row>
    <row r="859" spans="2:3" ht="14.25" customHeight="1">
      <c r="B859" s="50"/>
      <c r="C859" s="50"/>
    </row>
    <row r="860" spans="2:3" ht="14.25" customHeight="1">
      <c r="B860" s="50"/>
      <c r="C860" s="50"/>
    </row>
    <row r="861" spans="2:3" ht="14.25" customHeight="1">
      <c r="B861" s="50"/>
      <c r="C861" s="50"/>
    </row>
    <row r="862" spans="2:3" ht="14.25" customHeight="1">
      <c r="B862" s="50"/>
      <c r="C862" s="50"/>
    </row>
    <row r="863" spans="2:3" ht="14.25" customHeight="1">
      <c r="B863" s="50"/>
      <c r="C863" s="50"/>
    </row>
    <row r="864" spans="2:3" ht="14.25" customHeight="1">
      <c r="B864" s="50"/>
      <c r="C864" s="50"/>
    </row>
    <row r="865" spans="2:3" ht="14.25" customHeight="1">
      <c r="B865" s="50"/>
      <c r="C865" s="50"/>
    </row>
    <row r="866" spans="2:3" ht="14.25" customHeight="1">
      <c r="B866" s="50"/>
      <c r="C866" s="50"/>
    </row>
    <row r="867" spans="2:3" ht="14.25" customHeight="1">
      <c r="B867" s="50"/>
      <c r="C867" s="50"/>
    </row>
    <row r="868" spans="2:3" ht="14.25" customHeight="1">
      <c r="B868" s="50"/>
      <c r="C868" s="50"/>
    </row>
    <row r="869" spans="2:3" ht="14.25" customHeight="1">
      <c r="B869" s="50"/>
      <c r="C869" s="50"/>
    </row>
    <row r="870" spans="2:3" ht="14.25" customHeight="1">
      <c r="B870" s="50"/>
      <c r="C870" s="50"/>
    </row>
    <row r="871" spans="2:3" ht="14.25" customHeight="1">
      <c r="B871" s="50"/>
      <c r="C871" s="50"/>
    </row>
    <row r="872" spans="2:3" ht="14.25" customHeight="1">
      <c r="B872" s="50"/>
      <c r="C872" s="50"/>
    </row>
    <row r="873" spans="2:3" ht="14.25" customHeight="1">
      <c r="B873" s="50"/>
      <c r="C873" s="50"/>
    </row>
    <row r="874" spans="2:3" ht="14.25" customHeight="1">
      <c r="B874" s="50"/>
      <c r="C874" s="50"/>
    </row>
    <row r="875" spans="2:3" ht="14.25" customHeight="1">
      <c r="B875" s="50"/>
      <c r="C875" s="50"/>
    </row>
    <row r="876" spans="2:3" ht="14.25" customHeight="1">
      <c r="B876" s="50"/>
      <c r="C876" s="50"/>
    </row>
    <row r="877" spans="2:3" ht="14.25" customHeight="1">
      <c r="B877" s="50"/>
      <c r="C877" s="50"/>
    </row>
    <row r="878" spans="2:3" ht="14.25" customHeight="1">
      <c r="B878" s="50"/>
      <c r="C878" s="50"/>
    </row>
    <row r="879" spans="2:3" ht="14.25" customHeight="1">
      <c r="B879" s="50"/>
      <c r="C879" s="50"/>
    </row>
    <row r="880" spans="2:3" ht="14.25" customHeight="1">
      <c r="B880" s="50"/>
      <c r="C880" s="50"/>
    </row>
    <row r="881" spans="2:3" ht="14.25" customHeight="1">
      <c r="B881" s="50"/>
      <c r="C881" s="50"/>
    </row>
    <row r="882" spans="2:3" ht="14.25" customHeight="1">
      <c r="B882" s="50"/>
      <c r="C882" s="50"/>
    </row>
    <row r="883" spans="2:3" ht="14.25" customHeight="1">
      <c r="B883" s="50"/>
      <c r="C883" s="50"/>
    </row>
    <row r="884" spans="2:3" ht="14.25" customHeight="1">
      <c r="B884" s="50"/>
      <c r="C884" s="50"/>
    </row>
    <row r="885" spans="2:3" ht="14.25" customHeight="1">
      <c r="B885" s="50"/>
      <c r="C885" s="50"/>
    </row>
    <row r="886" spans="2:3" ht="14.25" customHeight="1">
      <c r="B886" s="50"/>
      <c r="C886" s="50"/>
    </row>
    <row r="887" spans="2:3" ht="14.25" customHeight="1">
      <c r="B887" s="50"/>
      <c r="C887" s="50"/>
    </row>
    <row r="888" spans="2:3" ht="14.25" customHeight="1">
      <c r="B888" s="50"/>
      <c r="C888" s="50"/>
    </row>
    <row r="889" spans="2:3" ht="14.25" customHeight="1">
      <c r="B889" s="50"/>
      <c r="C889" s="50"/>
    </row>
    <row r="890" spans="2:3" ht="14.25" customHeight="1">
      <c r="B890" s="50"/>
      <c r="C890" s="50"/>
    </row>
    <row r="891" spans="2:3" ht="14.25" customHeight="1">
      <c r="B891" s="50"/>
      <c r="C891" s="50"/>
    </row>
    <row r="892" spans="2:3" ht="14.25" customHeight="1">
      <c r="B892" s="50"/>
      <c r="C892" s="50"/>
    </row>
    <row r="893" spans="2:3" ht="14.25" customHeight="1">
      <c r="B893" s="50"/>
      <c r="C893" s="50"/>
    </row>
    <row r="894" spans="2:3" ht="14.25" customHeight="1">
      <c r="B894" s="50"/>
      <c r="C894" s="50"/>
    </row>
    <row r="895" spans="2:3" ht="14.25" customHeight="1">
      <c r="B895" s="50"/>
      <c r="C895" s="50"/>
    </row>
    <row r="896" spans="2:3" ht="14.25" customHeight="1">
      <c r="B896" s="50"/>
      <c r="C896" s="50"/>
    </row>
    <row r="897" spans="2:3" ht="14.25" customHeight="1">
      <c r="B897" s="50"/>
      <c r="C897" s="50"/>
    </row>
    <row r="898" spans="2:3" ht="14.25" customHeight="1">
      <c r="B898" s="50"/>
      <c r="C898" s="50"/>
    </row>
    <row r="899" spans="2:3" ht="14.25" customHeight="1">
      <c r="B899" s="50"/>
      <c r="C899" s="50"/>
    </row>
    <row r="900" spans="2:3" ht="14.25" customHeight="1">
      <c r="B900" s="50"/>
      <c r="C900" s="50"/>
    </row>
    <row r="901" spans="2:3" ht="14.25" customHeight="1">
      <c r="B901" s="50"/>
      <c r="C901" s="50"/>
    </row>
    <row r="902" spans="2:3" ht="14.25" customHeight="1">
      <c r="B902" s="50"/>
      <c r="C902" s="50"/>
    </row>
    <row r="903" spans="2:3" ht="14.25" customHeight="1">
      <c r="B903" s="50"/>
      <c r="C903" s="50"/>
    </row>
    <row r="904" spans="2:3" ht="14.25" customHeight="1">
      <c r="B904" s="50"/>
      <c r="C904" s="50"/>
    </row>
    <row r="905" spans="2:3" ht="14.25" customHeight="1">
      <c r="B905" s="50"/>
      <c r="C905" s="50"/>
    </row>
    <row r="906" spans="2:3" ht="14.25" customHeight="1">
      <c r="B906" s="50"/>
      <c r="C906" s="50"/>
    </row>
    <row r="907" spans="2:3" ht="14.25" customHeight="1">
      <c r="B907" s="50"/>
      <c r="C907" s="50"/>
    </row>
    <row r="908" spans="2:3" ht="14.25" customHeight="1">
      <c r="B908" s="50"/>
      <c r="C908" s="50"/>
    </row>
    <row r="909" spans="2:3" ht="14.25" customHeight="1">
      <c r="B909" s="50"/>
      <c r="C909" s="50"/>
    </row>
    <row r="910" spans="2:3" ht="14.25" customHeight="1">
      <c r="B910" s="50"/>
      <c r="C910" s="50"/>
    </row>
    <row r="911" spans="2:3" ht="14.25" customHeight="1">
      <c r="B911" s="50"/>
      <c r="C911" s="50"/>
    </row>
    <row r="912" spans="2:3" ht="14.25" customHeight="1">
      <c r="B912" s="50"/>
      <c r="C912" s="50"/>
    </row>
    <row r="913" spans="2:3" ht="14.25" customHeight="1">
      <c r="B913" s="50"/>
      <c r="C913" s="50"/>
    </row>
    <row r="914" spans="2:3" ht="14.25" customHeight="1">
      <c r="B914" s="50"/>
      <c r="C914" s="50"/>
    </row>
    <row r="915" spans="2:3" ht="14.25" customHeight="1">
      <c r="B915" s="50"/>
      <c r="C915" s="50"/>
    </row>
    <row r="916" spans="2:3" ht="14.25" customHeight="1">
      <c r="B916" s="50"/>
      <c r="C916" s="50"/>
    </row>
    <row r="917" spans="2:3" ht="14.25" customHeight="1">
      <c r="B917" s="50"/>
      <c r="C917" s="50"/>
    </row>
    <row r="918" spans="2:3" ht="14.25" customHeight="1">
      <c r="B918" s="50"/>
      <c r="C918" s="50"/>
    </row>
    <row r="919" spans="2:3" ht="14.25" customHeight="1">
      <c r="B919" s="50"/>
      <c r="C919" s="50"/>
    </row>
    <row r="920" spans="2:3" ht="14.25" customHeight="1">
      <c r="B920" s="50"/>
      <c r="C920" s="50"/>
    </row>
    <row r="921" spans="2:3" ht="14.25" customHeight="1">
      <c r="B921" s="50"/>
      <c r="C921" s="50"/>
    </row>
    <row r="922" spans="2:3" ht="14.25" customHeight="1">
      <c r="B922" s="50"/>
      <c r="C922" s="50"/>
    </row>
    <row r="923" spans="2:3" ht="14.25" customHeight="1">
      <c r="B923" s="50"/>
      <c r="C923" s="50"/>
    </row>
    <row r="924" spans="2:3" ht="14.25" customHeight="1">
      <c r="B924" s="50"/>
      <c r="C924" s="50"/>
    </row>
    <row r="925" spans="2:3" ht="14.25" customHeight="1">
      <c r="B925" s="50"/>
      <c r="C925" s="50"/>
    </row>
    <row r="926" spans="2:3" ht="14.25" customHeight="1">
      <c r="B926" s="50"/>
      <c r="C926" s="50"/>
    </row>
    <row r="927" spans="2:3" ht="14.25" customHeight="1">
      <c r="B927" s="50"/>
      <c r="C927" s="50"/>
    </row>
    <row r="928" spans="2:3" ht="14.25" customHeight="1">
      <c r="B928" s="50"/>
      <c r="C928" s="50"/>
    </row>
    <row r="929" spans="2:3" ht="14.25" customHeight="1">
      <c r="B929" s="50"/>
      <c r="C929" s="50"/>
    </row>
    <row r="930" spans="2:3" ht="14.25" customHeight="1">
      <c r="B930" s="50"/>
      <c r="C930" s="50"/>
    </row>
    <row r="931" spans="2:3" ht="14.25" customHeight="1">
      <c r="B931" s="50"/>
      <c r="C931" s="50"/>
    </row>
    <row r="932" spans="2:3" ht="14.25" customHeight="1">
      <c r="B932" s="50"/>
      <c r="C932" s="50"/>
    </row>
    <row r="933" spans="2:3" ht="14.25" customHeight="1">
      <c r="B933" s="50"/>
      <c r="C933" s="50"/>
    </row>
    <row r="934" spans="2:3" ht="14.25" customHeight="1">
      <c r="B934" s="50"/>
      <c r="C934" s="50"/>
    </row>
    <row r="935" spans="2:3" ht="14.25" customHeight="1">
      <c r="B935" s="50"/>
      <c r="C935" s="50"/>
    </row>
    <row r="936" spans="2:3" ht="14.25" customHeight="1">
      <c r="B936" s="50"/>
      <c r="C936" s="50"/>
    </row>
    <row r="937" spans="2:3" ht="14.25" customHeight="1">
      <c r="B937" s="50"/>
      <c r="C937" s="50"/>
    </row>
    <row r="938" spans="2:3" ht="14.25" customHeight="1">
      <c r="B938" s="50"/>
      <c r="C938" s="50"/>
    </row>
    <row r="939" spans="2:3" ht="14.25" customHeight="1">
      <c r="B939" s="50"/>
      <c r="C939" s="50"/>
    </row>
    <row r="940" spans="2:3" ht="14.25" customHeight="1">
      <c r="B940" s="50"/>
      <c r="C940" s="50"/>
    </row>
    <row r="941" spans="2:3" ht="14.25" customHeight="1">
      <c r="B941" s="50"/>
      <c r="C941" s="50"/>
    </row>
    <row r="942" spans="2:3" ht="14.25" customHeight="1">
      <c r="B942" s="50"/>
      <c r="C942" s="50"/>
    </row>
    <row r="943" spans="2:3" ht="14.25" customHeight="1">
      <c r="B943" s="50"/>
      <c r="C943" s="50"/>
    </row>
    <row r="944" spans="2:3" ht="14.25" customHeight="1">
      <c r="B944" s="50"/>
      <c r="C944" s="50"/>
    </row>
    <row r="945" spans="2:3" ht="14.25" customHeight="1">
      <c r="B945" s="50"/>
      <c r="C945" s="50"/>
    </row>
    <row r="946" spans="2:3" ht="14.25" customHeight="1">
      <c r="B946" s="50"/>
      <c r="C946" s="50"/>
    </row>
    <row r="947" spans="2:3" ht="14.25" customHeight="1">
      <c r="B947" s="50"/>
      <c r="C947" s="50"/>
    </row>
    <row r="948" spans="2:3" ht="14.25" customHeight="1">
      <c r="B948" s="50"/>
      <c r="C948" s="50"/>
    </row>
    <row r="949" spans="2:3" ht="14.25" customHeight="1">
      <c r="B949" s="50"/>
      <c r="C949" s="50"/>
    </row>
    <row r="950" spans="2:3" ht="14.25" customHeight="1">
      <c r="B950" s="50"/>
      <c r="C950" s="50"/>
    </row>
    <row r="951" spans="2:3" ht="14.25" customHeight="1">
      <c r="B951" s="50"/>
      <c r="C951" s="50"/>
    </row>
    <row r="952" spans="2:3" ht="14.25" customHeight="1">
      <c r="B952" s="50"/>
      <c r="C952" s="50"/>
    </row>
    <row r="953" spans="2:3" ht="14.25" customHeight="1">
      <c r="B953" s="50"/>
      <c r="C953" s="50"/>
    </row>
    <row r="954" spans="2:3" ht="14.25" customHeight="1">
      <c r="B954" s="50"/>
      <c r="C954" s="50"/>
    </row>
    <row r="955" spans="2:3" ht="14.25" customHeight="1">
      <c r="B955" s="50"/>
      <c r="C955" s="50"/>
    </row>
    <row r="956" spans="2:3" ht="14.25" customHeight="1">
      <c r="B956" s="50"/>
      <c r="C956" s="50"/>
    </row>
    <row r="957" spans="2:3" ht="14.25" customHeight="1">
      <c r="B957" s="50"/>
      <c r="C957" s="50"/>
    </row>
    <row r="958" spans="2:3" ht="14.25" customHeight="1">
      <c r="B958" s="50"/>
      <c r="C958" s="50"/>
    </row>
    <row r="959" spans="2:3" ht="14.25" customHeight="1">
      <c r="B959" s="50"/>
      <c r="C959" s="50"/>
    </row>
    <row r="960" spans="2:3" ht="14.25" customHeight="1">
      <c r="B960" s="50"/>
      <c r="C960" s="50"/>
    </row>
    <row r="961" spans="2:3" ht="14.25" customHeight="1">
      <c r="B961" s="50"/>
      <c r="C961" s="50"/>
    </row>
    <row r="962" spans="2:3" ht="14.25" customHeight="1">
      <c r="B962" s="50"/>
      <c r="C962" s="50"/>
    </row>
    <row r="963" spans="2:3" ht="14.25" customHeight="1">
      <c r="B963" s="50"/>
      <c r="C963" s="50"/>
    </row>
    <row r="964" spans="2:3" ht="14.25" customHeight="1">
      <c r="B964" s="50"/>
      <c r="C964" s="50"/>
    </row>
    <row r="965" spans="2:3" ht="14.25" customHeight="1">
      <c r="B965" s="50"/>
      <c r="C965" s="50"/>
    </row>
    <row r="966" spans="2:3" ht="14.25" customHeight="1">
      <c r="B966" s="50"/>
      <c r="C966" s="50"/>
    </row>
    <row r="967" spans="2:3" ht="14.25" customHeight="1">
      <c r="B967" s="50"/>
      <c r="C967" s="50"/>
    </row>
    <row r="968" spans="2:3" ht="14.25" customHeight="1">
      <c r="B968" s="50"/>
      <c r="C968" s="50"/>
    </row>
    <row r="969" spans="2:3" ht="14.25" customHeight="1">
      <c r="B969" s="50"/>
      <c r="C969" s="50"/>
    </row>
    <row r="970" spans="2:3" ht="14.25" customHeight="1">
      <c r="B970" s="50"/>
      <c r="C970" s="50"/>
    </row>
    <row r="971" spans="2:3" ht="14.25" customHeight="1">
      <c r="B971" s="50"/>
      <c r="C971" s="50"/>
    </row>
    <row r="972" spans="2:3" ht="14.25" customHeight="1">
      <c r="B972" s="50"/>
      <c r="C972" s="50"/>
    </row>
    <row r="973" spans="2:3" ht="14.25" customHeight="1">
      <c r="B973" s="50"/>
      <c r="C973" s="50"/>
    </row>
    <row r="974" spans="2:3" ht="14.25" customHeight="1">
      <c r="B974" s="50"/>
      <c r="C974" s="50"/>
    </row>
    <row r="975" spans="2:3" ht="14.25" customHeight="1">
      <c r="B975" s="50"/>
      <c r="C975" s="50"/>
    </row>
    <row r="976" spans="2:3" ht="14.25" customHeight="1">
      <c r="B976" s="50"/>
      <c r="C976" s="50"/>
    </row>
    <row r="977" spans="2:3" ht="14.25" customHeight="1">
      <c r="B977" s="50"/>
      <c r="C977" s="50"/>
    </row>
    <row r="978" spans="2:3" ht="14.25" customHeight="1">
      <c r="B978" s="50"/>
      <c r="C978" s="50"/>
    </row>
    <row r="979" spans="2:3" ht="14.25" customHeight="1">
      <c r="B979" s="50"/>
      <c r="C979" s="50"/>
    </row>
    <row r="980" spans="2:3" ht="14.25" customHeight="1">
      <c r="B980" s="50"/>
      <c r="C980" s="50"/>
    </row>
    <row r="981" spans="2:3" ht="14.25" customHeight="1">
      <c r="B981" s="50"/>
      <c r="C981" s="50"/>
    </row>
    <row r="982" spans="2:3" ht="14.25" customHeight="1">
      <c r="B982" s="50"/>
      <c r="C982" s="50"/>
    </row>
    <row r="983" spans="2:3" ht="14.25" customHeight="1">
      <c r="B983" s="50"/>
      <c r="C983" s="50"/>
    </row>
    <row r="984" spans="2:3" ht="14.25" customHeight="1">
      <c r="B984" s="50"/>
      <c r="C984" s="50"/>
    </row>
    <row r="985" spans="2:3" ht="14.25" customHeight="1">
      <c r="B985" s="50"/>
      <c r="C985" s="50"/>
    </row>
    <row r="986" spans="2:3" ht="14.25" customHeight="1">
      <c r="B986" s="50"/>
      <c r="C986" s="50"/>
    </row>
    <row r="987" spans="2:3" ht="14.25" customHeight="1">
      <c r="B987" s="50"/>
      <c r="C987" s="50"/>
    </row>
    <row r="988" spans="2:3" ht="14.25" customHeight="1">
      <c r="B988" s="50"/>
      <c r="C988" s="50"/>
    </row>
    <row r="989" spans="2:3" ht="14.25" customHeight="1">
      <c r="B989" s="50"/>
      <c r="C989" s="50"/>
    </row>
    <row r="990" spans="2:3" ht="14.25" customHeight="1">
      <c r="B990" s="50"/>
      <c r="C990" s="50"/>
    </row>
    <row r="991" spans="2:3" ht="14.25" customHeight="1">
      <c r="B991" s="50"/>
      <c r="C991" s="50"/>
    </row>
    <row r="992" spans="2:3" ht="14.25" customHeight="1">
      <c r="B992" s="50"/>
      <c r="C992" s="50"/>
    </row>
    <row r="993" spans="2:3" ht="14.25" customHeight="1">
      <c r="B993" s="50"/>
      <c r="C993" s="50"/>
    </row>
    <row r="994" spans="2:3" ht="14.25" customHeight="1">
      <c r="B994" s="50"/>
      <c r="C994" s="50"/>
    </row>
    <row r="995" spans="2:3" ht="14.25" customHeight="1">
      <c r="B995" s="50"/>
      <c r="C995" s="50"/>
    </row>
    <row r="996" spans="2:3" ht="14.25" customHeight="1">
      <c r="B996" s="50"/>
      <c r="C996" s="50"/>
    </row>
    <row r="997" spans="2:3" ht="14.25" customHeight="1">
      <c r="B997" s="50"/>
      <c r="C997" s="50"/>
    </row>
    <row r="998" spans="2:3" ht="14.25" customHeight="1">
      <c r="B998" s="50"/>
      <c r="C998" s="50"/>
    </row>
    <row r="999" spans="2:3" ht="14.25" customHeight="1">
      <c r="B999" s="50"/>
      <c r="C999" s="50"/>
    </row>
    <row r="1000" spans="2:3" ht="14.25" customHeight="1">
      <c r="B1000" s="50"/>
      <c r="C1000" s="50"/>
    </row>
  </sheetData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203B1-150F-44AD-9DD5-6D40D2663929}">
  <dimension ref="A1:G14"/>
  <sheetViews>
    <sheetView workbookViewId="0">
      <selection activeCell="C5" sqref="C5"/>
    </sheetView>
  </sheetViews>
  <sheetFormatPr baseColWidth="10" defaultColWidth="8.83203125" defaultRowHeight="15"/>
  <cols>
    <col min="1" max="1" width="25.33203125" bestFit="1" customWidth="1"/>
    <col min="2" max="2" width="17.6640625" bestFit="1" customWidth="1"/>
    <col min="3" max="3" width="16.5" customWidth="1"/>
    <col min="4" max="4" width="9.33203125" bestFit="1" customWidth="1"/>
    <col min="6" max="6" width="8.6640625" style="59"/>
    <col min="7" max="7" width="13.6640625" style="61" bestFit="1" customWidth="1"/>
  </cols>
  <sheetData>
    <row r="1" spans="1:7" s="56" customFormat="1">
      <c r="A1" s="56" t="s">
        <v>266</v>
      </c>
      <c r="B1" s="56" t="s">
        <v>270</v>
      </c>
      <c r="C1" s="56" t="s">
        <v>267</v>
      </c>
      <c r="F1" s="60"/>
      <c r="G1" s="62"/>
    </row>
    <row r="2" spans="1:7">
      <c r="A2" s="64" t="s">
        <v>268</v>
      </c>
      <c r="B2" s="63">
        <v>0.41</v>
      </c>
      <c r="C2" s="65">
        <f>B2*Summary!$D$8</f>
        <v>1389956.497672</v>
      </c>
      <c r="D2" s="57"/>
      <c r="E2" s="59"/>
    </row>
    <row r="3" spans="1:7">
      <c r="A3" s="64" t="s">
        <v>269</v>
      </c>
      <c r="B3" s="63">
        <v>0.09</v>
      </c>
      <c r="C3" s="65">
        <f>B3*Summary!$D$8</f>
        <v>305112.40192800004</v>
      </c>
      <c r="D3" s="57"/>
      <c r="E3" s="59"/>
    </row>
    <row r="4" spans="1:7">
      <c r="A4" s="64" t="s">
        <v>271</v>
      </c>
      <c r="B4" s="63">
        <v>0.38</v>
      </c>
      <c r="C4" s="65">
        <f>B4*Summary!$D$8</f>
        <v>1288252.3636960001</v>
      </c>
      <c r="D4" s="59"/>
      <c r="E4" s="59"/>
    </row>
    <row r="5" spans="1:7">
      <c r="A5" s="68" t="s">
        <v>272</v>
      </c>
      <c r="B5" s="63">
        <v>0.13</v>
      </c>
      <c r="C5" s="69">
        <f>B5*Summary!$D$8</f>
        <v>440717.91389600007</v>
      </c>
      <c r="D5" s="57"/>
      <c r="E5" s="57"/>
    </row>
    <row r="6" spans="1:7">
      <c r="A6" s="68" t="s">
        <v>273</v>
      </c>
      <c r="B6" s="63">
        <v>0.17</v>
      </c>
      <c r="C6" s="69">
        <f>B6*Summary!$D$8</f>
        <v>576323.42586400011</v>
      </c>
      <c r="D6" s="57"/>
      <c r="E6" s="57"/>
    </row>
    <row r="7" spans="1:7">
      <c r="A7" s="68" t="s">
        <v>274</v>
      </c>
      <c r="B7" s="63">
        <v>0.04</v>
      </c>
      <c r="C7" s="69">
        <f>B7*Summary!$D$8</f>
        <v>135605.51196800001</v>
      </c>
      <c r="D7" s="57"/>
    </row>
    <row r="8" spans="1:7">
      <c r="A8" s="68" t="s">
        <v>275</v>
      </c>
      <c r="B8" s="63">
        <v>0.02</v>
      </c>
      <c r="C8" s="69">
        <f>B8*Summary!$D$8</f>
        <v>67802.755984000003</v>
      </c>
      <c r="D8" s="57"/>
      <c r="E8" s="57"/>
    </row>
    <row r="9" spans="1:7">
      <c r="A9" s="68" t="s">
        <v>276</v>
      </c>
      <c r="B9" s="63">
        <v>0.02</v>
      </c>
      <c r="C9" s="69">
        <f>B9*Summary!$D$8</f>
        <v>67802.755984000003</v>
      </c>
      <c r="D9" s="57"/>
      <c r="E9" s="57"/>
    </row>
    <row r="10" spans="1:7">
      <c r="A10" s="64" t="s">
        <v>263</v>
      </c>
      <c r="B10" s="63">
        <v>0.01</v>
      </c>
      <c r="C10" s="65">
        <f>B10*Summary!$D$8</f>
        <v>33901.377992000002</v>
      </c>
      <c r="D10" s="57"/>
      <c r="E10" s="57"/>
    </row>
    <row r="11" spans="1:7">
      <c r="A11" s="64" t="s">
        <v>264</v>
      </c>
      <c r="B11" s="63">
        <v>0.01</v>
      </c>
      <c r="C11" s="65">
        <f>B11*Summary!$D$8</f>
        <v>33901.377992000002</v>
      </c>
      <c r="D11" s="58"/>
      <c r="E11" s="57"/>
    </row>
    <row r="12" spans="1:7">
      <c r="A12" s="64" t="s">
        <v>265</v>
      </c>
      <c r="B12" s="63">
        <v>0.1</v>
      </c>
      <c r="C12" s="65">
        <f>B12*Summary!$D$8</f>
        <v>339013.77992000006</v>
      </c>
      <c r="D12" s="57"/>
      <c r="E12" s="57"/>
    </row>
    <row r="13" spans="1:7">
      <c r="C13" s="66"/>
      <c r="D13" s="57"/>
      <c r="E13" s="57"/>
    </row>
    <row r="14" spans="1:7">
      <c r="B14" s="64" t="s">
        <v>277</v>
      </c>
      <c r="C14" s="67">
        <f>SUM(C2:C4,C10:C12)</f>
        <v>3390137.7992000002</v>
      </c>
      <c r="D14" s="57"/>
      <c r="E14" s="57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FY22 Additional Bridges</vt:lpstr>
      <vt:lpstr>FY23 Submitted Bridges</vt:lpstr>
      <vt:lpstr>Summary</vt:lpstr>
      <vt:lpstr>Budget Breakdown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robin.p.dey@gmail.com</cp:lastModifiedBy>
  <dcterms:created xsi:type="dcterms:W3CDTF">2022-01-05T12:19:50Z</dcterms:created>
  <dcterms:modified xsi:type="dcterms:W3CDTF">2022-09-02T19:51:04Z</dcterms:modified>
  <cp:category/>
</cp:coreProperties>
</file>