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ey/Downloads/"/>
    </mc:Choice>
  </mc:AlternateContent>
  <xr:revisionPtr revIDLastSave="0" documentId="13_ncr:1_{4F9BACDE-D402-7E4F-B22D-93804BD81704}" xr6:coauthVersionLast="47" xr6:coauthVersionMax="47" xr10:uidLastSave="{00000000-0000-0000-0000-000000000000}"/>
  <bookViews>
    <workbookView xWindow="0" yWindow="500" windowWidth="35840" windowHeight="19720" xr2:uid="{9525F14E-1172-4AEF-BE1D-87697511D8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F26" i="1"/>
  <c r="H26" i="1"/>
  <c r="H33" i="1" s="1"/>
  <c r="G14" i="1"/>
  <c r="G16" i="1" s="1"/>
  <c r="F14" i="1"/>
  <c r="F16" i="1" s="1"/>
  <c r="F33" i="1" s="1"/>
  <c r="E14" i="1"/>
  <c r="B33" i="1"/>
  <c r="I14" i="1"/>
  <c r="I16" i="1" s="1"/>
  <c r="E16" i="1"/>
  <c r="E33" i="1" s="1"/>
  <c r="H14" i="1"/>
  <c r="H16" i="1" s="1"/>
  <c r="D14" i="1"/>
  <c r="D16" i="1" s="1"/>
  <c r="B14" i="1"/>
  <c r="B16" i="1" s="1"/>
  <c r="I9" i="1"/>
  <c r="I11" i="1" s="1"/>
  <c r="I33" i="1" s="1"/>
  <c r="G9" i="1"/>
  <c r="G11" i="1" s="1"/>
  <c r="D49" i="1"/>
  <c r="H47" i="1"/>
  <c r="F47" i="1"/>
  <c r="H44" i="1"/>
  <c r="F44" i="1"/>
  <c r="H9" i="1"/>
  <c r="H11" i="1" s="1"/>
  <c r="F9" i="1"/>
  <c r="F11" i="1" s="1"/>
  <c r="D9" i="1"/>
  <c r="D11" i="1" s="1"/>
  <c r="B9" i="1"/>
  <c r="B11" i="1" s="1"/>
  <c r="G33" i="1" l="1"/>
  <c r="D33" i="1"/>
  <c r="I35" i="1" s="1"/>
  <c r="I36" i="1"/>
  <c r="C33" i="1"/>
  <c r="F49" i="1"/>
  <c r="H49" i="1"/>
  <c r="I51" i="1" l="1"/>
  <c r="I54" i="1" s="1"/>
</calcChain>
</file>

<file path=xl/sharedStrings.xml><?xml version="1.0" encoding="utf-8"?>
<sst xmlns="http://schemas.openxmlformats.org/spreadsheetml/2006/main" count="54" uniqueCount="29">
  <si>
    <t>Jan - Jun 2022</t>
  </si>
  <si>
    <t>FY2023</t>
  </si>
  <si>
    <t>FY2024</t>
  </si>
  <si>
    <t>FY2025</t>
  </si>
  <si>
    <t>Rwanda Program (Bridges)</t>
  </si>
  <si>
    <t>(# of bridges)</t>
  </si>
  <si>
    <t xml:space="preserve">     Total Cost</t>
  </si>
  <si>
    <t xml:space="preserve">     Committed</t>
  </si>
  <si>
    <t xml:space="preserve">     Funding Gap</t>
  </si>
  <si>
    <t>Uganda Program (Bridges only)</t>
  </si>
  <si>
    <t>Uganda Rural Access Program</t>
  </si>
  <si>
    <t>Ethiopia First Mile Nationwide Program</t>
  </si>
  <si>
    <t>ROUTE Coalition</t>
  </si>
  <si>
    <t>New East Africa Program (Kenya or Tanzania)</t>
  </si>
  <si>
    <t>New Scale Opportunities</t>
  </si>
  <si>
    <t>New Asia Program (with Helvetas partner)</t>
  </si>
  <si>
    <t>Existing Commitment</t>
  </si>
  <si>
    <t>Expansion Opportunity</t>
  </si>
  <si>
    <t>Existing Programs + Opportunities for Expansion</t>
  </si>
  <si>
    <t>(# of districts)</t>
  </si>
  <si>
    <t>Total Existing Commitment Gap</t>
  </si>
  <si>
    <t>Total New Scale Opportunities Cost</t>
  </si>
  <si>
    <t xml:space="preserve">     Total Cost - One District (Expansion Three Districts)</t>
  </si>
  <si>
    <t>Additional Expansion Opportunites</t>
  </si>
  <si>
    <t>Total Existing Commitment Gap / Expansion Opportunity</t>
  </si>
  <si>
    <t>FY2023 (Jul 22 - June 23)</t>
  </si>
  <si>
    <t>FY2024 (July 23 - June 24)</t>
  </si>
  <si>
    <t>FY2025 (Jul 24 - June 25)</t>
  </si>
  <si>
    <t>Total Funding Opportunity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</si>
</sst>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0" tint="-0.499984740745262"/>
      </right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theme="1"/>
      </left>
      <right style="thin">
        <color theme="0" tint="-0.499984740745262"/>
      </right>
      <top style="thin">
        <color theme="0" tint="-0.34998626667073579"/>
      </top>
      <bottom/>
      <diagonal/>
    </border>
    <border>
      <left/>
      <right style="thin">
        <color theme="1"/>
      </right>
      <top style="thin">
        <color theme="0" tint="-0.34998626667073579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0" tint="-0.3499862666707357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4" fontId="0" fillId="0" borderId="0" xfId="1" applyFont="1" applyAlignment="1">
      <alignment horizontal="center"/>
    </xf>
    <xf numFmtId="44" fontId="0" fillId="0" borderId="0" xfId="0" applyNumberFormat="1"/>
    <xf numFmtId="0" fontId="2" fillId="0" borderId="0" xfId="0" applyFont="1"/>
    <xf numFmtId="44" fontId="2" fillId="0" borderId="0" xfId="1" applyFont="1" applyAlignment="1">
      <alignment horizontal="center"/>
    </xf>
    <xf numFmtId="0" fontId="3" fillId="0" borderId="0" xfId="0" applyFont="1" applyAlignment="1"/>
    <xf numFmtId="0" fontId="0" fillId="4" borderId="0" xfId="0" applyFill="1" applyBorder="1" applyAlignment="1">
      <alignment horizontal="center" wrapText="1"/>
    </xf>
    <xf numFmtId="44" fontId="0" fillId="2" borderId="0" xfId="1" applyFont="1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3" borderId="0" xfId="1" applyFont="1" applyFill="1" applyBorder="1" applyAlignment="1">
      <alignment horizontal="center"/>
    </xf>
    <xf numFmtId="44" fontId="0" fillId="3" borderId="3" xfId="1" applyFont="1" applyFill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3" borderId="6" xfId="1" applyFont="1" applyFill="1" applyBorder="1" applyAlignment="1">
      <alignment horizontal="center"/>
    </xf>
    <xf numFmtId="44" fontId="0" fillId="3" borderId="7" xfId="1" applyFont="1" applyFill="1" applyBorder="1" applyAlignment="1">
      <alignment horizontal="center"/>
    </xf>
    <xf numFmtId="44" fontId="0" fillId="2" borderId="7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4" fontId="0" fillId="2" borderId="9" xfId="1" applyFont="1" applyFill="1" applyBorder="1" applyAlignment="1">
      <alignment horizontal="center"/>
    </xf>
    <xf numFmtId="44" fontId="0" fillId="2" borderId="10" xfId="1" applyFont="1" applyFill="1" applyBorder="1" applyAlignment="1">
      <alignment horizontal="center"/>
    </xf>
    <xf numFmtId="44" fontId="0" fillId="3" borderId="11" xfId="1" applyFont="1" applyFill="1" applyBorder="1" applyAlignment="1">
      <alignment horizontal="center"/>
    </xf>
    <xf numFmtId="44" fontId="0" fillId="3" borderId="12" xfId="1" applyFont="1" applyFill="1" applyBorder="1" applyAlignment="1">
      <alignment horizontal="center"/>
    </xf>
    <xf numFmtId="44" fontId="0" fillId="2" borderId="13" xfId="1" applyFont="1" applyFill="1" applyBorder="1" applyAlignment="1">
      <alignment horizontal="center"/>
    </xf>
    <xf numFmtId="44" fontId="0" fillId="2" borderId="12" xfId="1" applyFont="1" applyFill="1" applyBorder="1" applyAlignment="1">
      <alignment horizontal="center"/>
    </xf>
    <xf numFmtId="44" fontId="0" fillId="3" borderId="13" xfId="1" applyFont="1" applyFill="1" applyBorder="1" applyAlignment="1">
      <alignment horizontal="center"/>
    </xf>
    <xf numFmtId="44" fontId="0" fillId="3" borderId="9" xfId="1" applyFont="1" applyFill="1" applyBorder="1" applyAlignment="1">
      <alignment horizontal="center"/>
    </xf>
    <xf numFmtId="44" fontId="2" fillId="0" borderId="0" xfId="1" applyFont="1" applyAlignment="1">
      <alignment horizontal="right"/>
    </xf>
    <xf numFmtId="44" fontId="0" fillId="2" borderId="12" xfId="1" applyFont="1" applyFill="1" applyBorder="1" applyAlignment="1">
      <alignment horizontal="center"/>
    </xf>
    <xf numFmtId="0" fontId="0" fillId="0" borderId="0" xfId="0" applyAlignment="1"/>
    <xf numFmtId="44" fontId="0" fillId="0" borderId="0" xfId="0" applyNumberFormat="1" applyAlignment="1"/>
    <xf numFmtId="44" fontId="2" fillId="0" borderId="0" xfId="0" applyNumberFormat="1" applyFont="1" applyAlignment="1">
      <alignment horizontal="right"/>
    </xf>
    <xf numFmtId="44" fontId="2" fillId="0" borderId="0" xfId="0" applyNumberFormat="1" applyFont="1" applyAlignme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3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center"/>
    </xf>
    <xf numFmtId="44" fontId="0" fillId="3" borderId="18" xfId="1" applyFont="1" applyFill="1" applyBorder="1" applyAlignment="1">
      <alignment horizontal="center"/>
    </xf>
    <xf numFmtId="44" fontId="0" fillId="3" borderId="9" xfId="1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4" fontId="0" fillId="2" borderId="18" xfId="1" applyFont="1" applyFill="1" applyBorder="1" applyAlignment="1">
      <alignment horizontal="center"/>
    </xf>
    <xf numFmtId="44" fontId="0" fillId="2" borderId="12" xfId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4" fontId="0" fillId="3" borderId="12" xfId="1" applyFont="1" applyFill="1" applyBorder="1" applyAlignment="1">
      <alignment horizontal="center"/>
    </xf>
    <xf numFmtId="44" fontId="0" fillId="2" borderId="9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C6E83-8481-46FC-8C5D-A51443FADA84}">
  <dimension ref="A2:J54"/>
  <sheetViews>
    <sheetView tabSelected="1" zoomScale="80" zoomScaleNormal="80" workbookViewId="0">
      <selection activeCell="I31" sqref="B29:I31"/>
    </sheetView>
  </sheetViews>
  <sheetFormatPr baseColWidth="10" defaultColWidth="8.83203125" defaultRowHeight="15" x14ac:dyDescent="0.2"/>
  <cols>
    <col min="1" max="1" width="49.33203125" bestFit="1" customWidth="1"/>
    <col min="2" max="2" width="13.6640625" bestFit="1" customWidth="1"/>
    <col min="3" max="3" width="13.6640625" customWidth="1"/>
    <col min="4" max="4" width="14.6640625" bestFit="1" customWidth="1"/>
    <col min="5" max="5" width="14.6640625" customWidth="1"/>
    <col min="6" max="6" width="14.6640625" bestFit="1" customWidth="1"/>
    <col min="7" max="7" width="15.5" bestFit="1" customWidth="1"/>
    <col min="8" max="8" width="16.6640625" customWidth="1"/>
    <col min="9" max="9" width="18" customWidth="1"/>
    <col min="10" max="10" width="2" customWidth="1"/>
  </cols>
  <sheetData>
    <row r="2" spans="1:10" ht="16" x14ac:dyDescent="0.2">
      <c r="A2" s="7"/>
      <c r="B2" s="65" t="s">
        <v>18</v>
      </c>
      <c r="C2" s="65"/>
      <c r="D2" s="65"/>
      <c r="E2" s="65"/>
      <c r="F2" s="65"/>
      <c r="G2" s="65"/>
      <c r="H2" s="65"/>
      <c r="I2" s="65"/>
      <c r="J2" s="2"/>
    </row>
    <row r="3" spans="1:10" ht="16" x14ac:dyDescent="0.2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x14ac:dyDescent="0.2">
      <c r="B4" s="66" t="s">
        <v>0</v>
      </c>
      <c r="C4" s="66"/>
      <c r="D4" s="67" t="s">
        <v>25</v>
      </c>
      <c r="E4" s="68"/>
      <c r="F4" s="66" t="s">
        <v>26</v>
      </c>
      <c r="G4" s="69"/>
      <c r="H4" s="70" t="s">
        <v>27</v>
      </c>
      <c r="I4" s="70"/>
    </row>
    <row r="5" spans="1:10" ht="6" customHeight="1" x14ac:dyDescent="0.2">
      <c r="B5" s="26"/>
      <c r="C5" s="26"/>
      <c r="D5" s="26"/>
      <c r="E5" s="26"/>
      <c r="F5" s="26"/>
      <c r="G5" s="26"/>
      <c r="H5" s="26"/>
      <c r="I5" s="26"/>
    </row>
    <row r="6" spans="1:10" ht="36" customHeight="1" x14ac:dyDescent="0.2">
      <c r="B6" s="27" t="s">
        <v>16</v>
      </c>
      <c r="C6" s="28" t="s">
        <v>17</v>
      </c>
      <c r="D6" s="29" t="s">
        <v>16</v>
      </c>
      <c r="E6" s="30" t="s">
        <v>17</v>
      </c>
      <c r="F6" s="27" t="s">
        <v>16</v>
      </c>
      <c r="G6" s="31" t="s">
        <v>17</v>
      </c>
      <c r="H6" s="32" t="s">
        <v>16</v>
      </c>
      <c r="I6" s="33" t="s">
        <v>17</v>
      </c>
    </row>
    <row r="7" spans="1:10" ht="8" customHeight="1" x14ac:dyDescent="0.2">
      <c r="B7" s="8"/>
      <c r="C7" s="8"/>
      <c r="D7" s="8"/>
      <c r="E7" s="8"/>
      <c r="F7" s="8"/>
      <c r="G7" s="8"/>
      <c r="H7" s="8"/>
      <c r="I7" s="8"/>
    </row>
    <row r="8" spans="1:10" ht="16" x14ac:dyDescent="0.2">
      <c r="A8" s="2" t="s">
        <v>4</v>
      </c>
      <c r="B8" s="19">
        <v>20</v>
      </c>
      <c r="C8" s="20"/>
      <c r="D8" s="21">
        <v>60</v>
      </c>
      <c r="E8" s="22"/>
      <c r="F8" s="19">
        <v>80</v>
      </c>
      <c r="G8" s="23">
        <v>115</v>
      </c>
      <c r="H8" s="24">
        <v>100</v>
      </c>
      <c r="I8" s="25">
        <v>145</v>
      </c>
      <c r="J8" t="s">
        <v>5</v>
      </c>
    </row>
    <row r="9" spans="1:10" x14ac:dyDescent="0.2">
      <c r="A9" t="s">
        <v>6</v>
      </c>
      <c r="B9" s="9">
        <f>B8*60000</f>
        <v>1200000</v>
      </c>
      <c r="C9" s="15"/>
      <c r="D9" s="16">
        <f t="shared" ref="D9:I9" si="0">D8*70000</f>
        <v>4200000</v>
      </c>
      <c r="E9" s="17"/>
      <c r="F9" s="11">
        <f t="shared" si="0"/>
        <v>5600000</v>
      </c>
      <c r="G9" s="18">
        <f t="shared" si="0"/>
        <v>8050000</v>
      </c>
      <c r="H9" s="13">
        <f t="shared" si="0"/>
        <v>7000000</v>
      </c>
      <c r="I9" s="12">
        <f t="shared" si="0"/>
        <v>10150000</v>
      </c>
    </row>
    <row r="10" spans="1:10" x14ac:dyDescent="0.2">
      <c r="A10" t="s">
        <v>7</v>
      </c>
      <c r="B10" s="9">
        <v>700000</v>
      </c>
      <c r="C10" s="15"/>
      <c r="D10" s="16">
        <v>1300000</v>
      </c>
      <c r="E10" s="17"/>
      <c r="F10" s="11">
        <v>2750000</v>
      </c>
      <c r="G10" s="18">
        <v>2750000</v>
      </c>
      <c r="H10" s="13">
        <v>0</v>
      </c>
      <c r="I10" s="12">
        <v>0</v>
      </c>
    </row>
    <row r="11" spans="1:10" x14ac:dyDescent="0.2">
      <c r="A11" t="s">
        <v>8</v>
      </c>
      <c r="B11" s="34">
        <f>B9-B10</f>
        <v>500000</v>
      </c>
      <c r="C11" s="35"/>
      <c r="D11" s="36">
        <f t="shared" ref="D11:I11" si="1">D9-D10</f>
        <v>2900000</v>
      </c>
      <c r="E11" s="37"/>
      <c r="F11" s="38">
        <f t="shared" si="1"/>
        <v>2850000</v>
      </c>
      <c r="G11" s="39">
        <f t="shared" si="1"/>
        <v>5300000</v>
      </c>
      <c r="H11" s="40">
        <f t="shared" si="1"/>
        <v>7000000</v>
      </c>
      <c r="I11" s="41">
        <f t="shared" si="1"/>
        <v>10150000</v>
      </c>
    </row>
    <row r="12" spans="1:10" x14ac:dyDescent="0.2">
      <c r="B12" s="10"/>
      <c r="C12" s="3"/>
      <c r="D12" s="3"/>
      <c r="E12" s="3"/>
      <c r="F12" s="3"/>
      <c r="G12" s="3"/>
      <c r="H12" s="3"/>
      <c r="I12" s="3"/>
    </row>
    <row r="13" spans="1:10" ht="16" x14ac:dyDescent="0.2">
      <c r="A13" s="2" t="s">
        <v>9</v>
      </c>
      <c r="B13" s="19">
        <v>6</v>
      </c>
      <c r="C13" s="20"/>
      <c r="D13" s="21">
        <v>20</v>
      </c>
      <c r="E13" s="22">
        <v>30</v>
      </c>
      <c r="F13" s="19">
        <v>20</v>
      </c>
      <c r="G13" s="23">
        <v>50</v>
      </c>
      <c r="H13" s="24">
        <v>20</v>
      </c>
      <c r="I13" s="25">
        <v>100</v>
      </c>
      <c r="J13" t="s">
        <v>5</v>
      </c>
    </row>
    <row r="14" spans="1:10" x14ac:dyDescent="0.2">
      <c r="A14" t="s">
        <v>6</v>
      </c>
      <c r="B14" s="11">
        <f>B13*60000</f>
        <v>360000</v>
      </c>
      <c r="C14" s="9"/>
      <c r="D14" s="16">
        <f>D13*70000</f>
        <v>1400000</v>
      </c>
      <c r="E14" s="17">
        <f>E13*70000</f>
        <v>2100000</v>
      </c>
      <c r="F14" s="11">
        <f>F13*70000</f>
        <v>1400000</v>
      </c>
      <c r="G14" s="18">
        <f>G13*70000</f>
        <v>3500000</v>
      </c>
      <c r="H14" s="13">
        <f t="shared" ref="H14:I14" si="2">H13*70000</f>
        <v>1400000</v>
      </c>
      <c r="I14" s="12">
        <f t="shared" si="2"/>
        <v>7000000</v>
      </c>
    </row>
    <row r="15" spans="1:10" x14ac:dyDescent="0.2">
      <c r="A15" t="s">
        <v>7</v>
      </c>
      <c r="B15" s="11">
        <v>250000</v>
      </c>
      <c r="C15" s="9"/>
      <c r="D15" s="16">
        <v>500000</v>
      </c>
      <c r="E15" s="17">
        <v>500000</v>
      </c>
      <c r="F15" s="11">
        <v>0</v>
      </c>
      <c r="G15" s="18">
        <v>0</v>
      </c>
      <c r="H15" s="13">
        <v>0</v>
      </c>
      <c r="I15" s="12">
        <v>0</v>
      </c>
    </row>
    <row r="16" spans="1:10" x14ac:dyDescent="0.2">
      <c r="A16" t="s">
        <v>8</v>
      </c>
      <c r="B16" s="38">
        <f>B14-B15</f>
        <v>110000</v>
      </c>
      <c r="C16" s="34"/>
      <c r="D16" s="36">
        <f t="shared" ref="D16:E16" si="3">D14-D15</f>
        <v>900000</v>
      </c>
      <c r="E16" s="37">
        <f t="shared" si="3"/>
        <v>1600000</v>
      </c>
      <c r="F16" s="38">
        <f t="shared" ref="F16:I16" si="4">F14-F15</f>
        <v>1400000</v>
      </c>
      <c r="G16" s="39">
        <f t="shared" si="4"/>
        <v>3500000</v>
      </c>
      <c r="H16" s="40">
        <f t="shared" si="4"/>
        <v>1400000</v>
      </c>
      <c r="I16" s="41">
        <f t="shared" si="4"/>
        <v>7000000</v>
      </c>
    </row>
    <row r="17" spans="1:10" x14ac:dyDescent="0.2">
      <c r="B17" s="3"/>
      <c r="C17" s="3"/>
      <c r="D17" s="3"/>
      <c r="E17" s="3"/>
      <c r="F17" s="3"/>
      <c r="G17" s="3"/>
      <c r="H17" s="3"/>
      <c r="I17" s="3"/>
    </row>
    <row r="18" spans="1:10" ht="16" x14ac:dyDescent="0.2">
      <c r="A18" s="2" t="s">
        <v>10</v>
      </c>
      <c r="B18" s="19"/>
      <c r="C18" s="20"/>
      <c r="D18" s="21"/>
      <c r="E18" s="22"/>
      <c r="F18" s="19"/>
      <c r="G18" s="23"/>
      <c r="H18" s="24"/>
      <c r="I18" s="25"/>
      <c r="J18" s="4" t="s">
        <v>19</v>
      </c>
    </row>
    <row r="19" spans="1:10" x14ac:dyDescent="0.2">
      <c r="A19" t="s">
        <v>22</v>
      </c>
      <c r="B19" s="11"/>
      <c r="C19" s="9"/>
      <c r="D19" s="16"/>
      <c r="E19" s="17"/>
      <c r="F19" s="11"/>
      <c r="G19" s="18"/>
      <c r="H19" s="13"/>
      <c r="I19" s="12"/>
      <c r="J19" s="4"/>
    </row>
    <row r="20" spans="1:10" x14ac:dyDescent="0.2">
      <c r="A20" t="s">
        <v>7</v>
      </c>
      <c r="B20" s="11"/>
      <c r="C20" s="9"/>
      <c r="D20" s="16"/>
      <c r="E20" s="17"/>
      <c r="F20" s="11"/>
      <c r="G20" s="18"/>
      <c r="H20" s="13"/>
      <c r="I20" s="12"/>
    </row>
    <row r="21" spans="1:10" x14ac:dyDescent="0.2">
      <c r="A21" t="s">
        <v>8</v>
      </c>
      <c r="B21" s="38"/>
      <c r="C21" s="34"/>
      <c r="D21" s="36"/>
      <c r="E21" s="37"/>
      <c r="F21" s="38"/>
      <c r="G21" s="39"/>
      <c r="H21" s="40"/>
      <c r="I21" s="41"/>
    </row>
    <row r="22" spans="1:10" x14ac:dyDescent="0.2">
      <c r="B22" s="3"/>
      <c r="C22" s="3"/>
      <c r="D22" s="3"/>
      <c r="E22" s="3"/>
      <c r="F22" s="3"/>
      <c r="G22" s="3"/>
      <c r="H22" s="14"/>
      <c r="I22" s="3"/>
    </row>
    <row r="23" spans="1:10" ht="16" x14ac:dyDescent="0.2">
      <c r="A23" s="2" t="s">
        <v>11</v>
      </c>
      <c r="B23" s="19"/>
      <c r="C23" s="20"/>
      <c r="D23" s="21">
        <v>50</v>
      </c>
      <c r="E23" s="22"/>
      <c r="F23" s="19">
        <v>50</v>
      </c>
      <c r="G23" s="23"/>
      <c r="H23" s="24">
        <v>50</v>
      </c>
      <c r="I23" s="25"/>
      <c r="J23" t="s">
        <v>5</v>
      </c>
    </row>
    <row r="24" spans="1:10" x14ac:dyDescent="0.2">
      <c r="A24" t="s">
        <v>6</v>
      </c>
      <c r="B24" s="11"/>
      <c r="C24" s="9"/>
      <c r="D24" s="16">
        <v>5000000</v>
      </c>
      <c r="E24" s="17"/>
      <c r="F24" s="11">
        <v>5000000</v>
      </c>
      <c r="G24" s="18"/>
      <c r="H24" s="13">
        <v>5000000</v>
      </c>
      <c r="I24" s="12"/>
      <c r="J24" s="4"/>
    </row>
    <row r="25" spans="1:10" x14ac:dyDescent="0.2">
      <c r="A25" t="s">
        <v>7</v>
      </c>
      <c r="B25" s="11"/>
      <c r="C25" s="9"/>
      <c r="D25" s="16">
        <v>3500000</v>
      </c>
      <c r="E25" s="17"/>
      <c r="F25" s="11">
        <v>3500000</v>
      </c>
      <c r="G25" s="18"/>
      <c r="H25" s="13">
        <v>3500000</v>
      </c>
      <c r="I25" s="12"/>
    </row>
    <row r="26" spans="1:10" x14ac:dyDescent="0.2">
      <c r="A26" t="s">
        <v>8</v>
      </c>
      <c r="B26" s="38"/>
      <c r="C26" s="34"/>
      <c r="D26" s="36">
        <f>D24-D25</f>
        <v>1500000</v>
      </c>
      <c r="E26" s="37"/>
      <c r="F26" s="38">
        <f t="shared" ref="F26:H26" si="5">F24-F25</f>
        <v>1500000</v>
      </c>
      <c r="G26" s="39"/>
      <c r="H26" s="40">
        <f t="shared" si="5"/>
        <v>1500000</v>
      </c>
      <c r="I26" s="41"/>
    </row>
    <row r="27" spans="1:10" x14ac:dyDescent="0.2">
      <c r="B27" s="3"/>
      <c r="C27" s="3"/>
      <c r="D27" s="3"/>
      <c r="E27" s="3"/>
      <c r="F27" s="3"/>
      <c r="G27" s="3"/>
      <c r="H27" s="3"/>
      <c r="I27" s="3"/>
    </row>
    <row r="28" spans="1:10" ht="16" x14ac:dyDescent="0.2">
      <c r="A28" s="2" t="s">
        <v>12</v>
      </c>
      <c r="B28" s="3"/>
      <c r="C28" s="3"/>
      <c r="D28" s="3"/>
      <c r="E28" s="3"/>
      <c r="F28" s="3"/>
      <c r="G28" s="3"/>
      <c r="H28" s="3"/>
      <c r="I28" s="3"/>
    </row>
    <row r="29" spans="1:10" x14ac:dyDescent="0.2">
      <c r="A29" t="s">
        <v>6</v>
      </c>
      <c r="B29" s="11"/>
      <c r="C29" s="9"/>
      <c r="D29" s="16"/>
      <c r="E29" s="17"/>
      <c r="F29" s="11"/>
      <c r="G29" s="18"/>
      <c r="H29" s="13"/>
      <c r="I29" s="12"/>
    </row>
    <row r="30" spans="1:10" x14ac:dyDescent="0.2">
      <c r="A30" t="s">
        <v>7</v>
      </c>
      <c r="B30" s="11"/>
      <c r="C30" s="9"/>
      <c r="D30" s="16"/>
      <c r="E30" s="17"/>
      <c r="F30" s="11"/>
      <c r="G30" s="18"/>
      <c r="H30" s="13"/>
      <c r="I30" s="12"/>
    </row>
    <row r="31" spans="1:10" x14ac:dyDescent="0.2">
      <c r="A31" t="s">
        <v>8</v>
      </c>
      <c r="B31" s="38"/>
      <c r="C31" s="34"/>
      <c r="D31" s="36"/>
      <c r="E31" s="37"/>
      <c r="F31" s="38"/>
      <c r="G31" s="39"/>
      <c r="H31" s="40"/>
      <c r="I31" s="43"/>
    </row>
    <row r="32" spans="1:10" x14ac:dyDescent="0.2">
      <c r="B32" s="3"/>
      <c r="C32" s="3"/>
      <c r="D32" s="3"/>
      <c r="E32" s="3"/>
      <c r="F32" s="3"/>
      <c r="G32" s="3"/>
      <c r="H32" s="3"/>
      <c r="I32" s="3"/>
    </row>
    <row r="33" spans="1:10" x14ac:dyDescent="0.2">
      <c r="A33" s="5" t="s">
        <v>24</v>
      </c>
      <c r="B33" s="6">
        <f>SUM(B31,B26,B21,B16,B11)</f>
        <v>610000</v>
      </c>
      <c r="C33" s="6">
        <f t="shared" ref="C33" si="6">SUM(C31,C26,C21,C16,C11)</f>
        <v>0</v>
      </c>
      <c r="D33" s="6">
        <f>SUM(D31,D26,D21,D16,D11)</f>
        <v>5300000</v>
      </c>
      <c r="E33" s="6">
        <f>(E16-D16)+(E31-D31)</f>
        <v>700000</v>
      </c>
      <c r="F33" s="6">
        <f>SUM(F31,F26,F21,F16,F11)</f>
        <v>5750000</v>
      </c>
      <c r="G33" s="6">
        <f>(G11-F11)+(G16-F16)+(G21-F21)+(G31-F31)</f>
        <v>4550000</v>
      </c>
      <c r="H33" s="6">
        <f>SUM(H31,H26,H21,H16,H11)</f>
        <v>9900000</v>
      </c>
      <c r="I33" s="6">
        <f>(I11-H11)+(I16-H16)+(I21-H21)+(I31-H31)</f>
        <v>8750000</v>
      </c>
    </row>
    <row r="34" spans="1:10" x14ac:dyDescent="0.2">
      <c r="B34" s="3"/>
      <c r="C34" s="3"/>
      <c r="D34" s="3"/>
      <c r="E34" s="3"/>
      <c r="F34" s="3"/>
      <c r="G34" s="3"/>
      <c r="H34" s="3"/>
      <c r="I34" s="3"/>
    </row>
    <row r="35" spans="1:10" x14ac:dyDescent="0.2">
      <c r="B35" s="3"/>
      <c r="C35" s="3"/>
      <c r="D35" s="3"/>
      <c r="E35" s="3"/>
      <c r="F35" s="3"/>
      <c r="G35" s="3"/>
      <c r="H35" s="42" t="s">
        <v>20</v>
      </c>
      <c r="I35" s="6">
        <f>SUM(B33,D33,F33,H33)</f>
        <v>21560000</v>
      </c>
    </row>
    <row r="36" spans="1:10" x14ac:dyDescent="0.2">
      <c r="B36" s="3"/>
      <c r="C36" s="3"/>
      <c r="D36" s="3"/>
      <c r="E36" s="3"/>
      <c r="F36" s="3"/>
      <c r="G36" s="3"/>
      <c r="H36" s="42" t="s">
        <v>23</v>
      </c>
      <c r="I36" s="6">
        <f>SUM(E33,G33,I33)</f>
        <v>14000000</v>
      </c>
    </row>
    <row r="37" spans="1:10" x14ac:dyDescent="0.2">
      <c r="B37" s="3"/>
      <c r="C37" s="3"/>
      <c r="D37" s="3"/>
      <c r="E37" s="3"/>
      <c r="F37" s="3"/>
      <c r="G37" s="3"/>
      <c r="H37" s="3"/>
      <c r="I37" s="3"/>
    </row>
    <row r="38" spans="1:10" x14ac:dyDescent="0.2">
      <c r="B38" s="3"/>
      <c r="C38" s="3"/>
      <c r="D38" s="3"/>
      <c r="E38" s="3"/>
      <c r="F38" s="3"/>
      <c r="G38" s="3"/>
      <c r="H38" s="3"/>
      <c r="I38" s="3"/>
    </row>
    <row r="39" spans="1:10" ht="16" x14ac:dyDescent="0.2">
      <c r="A39" s="7"/>
      <c r="B39" s="65" t="s">
        <v>14</v>
      </c>
      <c r="C39" s="65"/>
      <c r="D39" s="65"/>
      <c r="E39" s="65"/>
      <c r="F39" s="65"/>
      <c r="G39" s="65"/>
      <c r="H39" s="65"/>
      <c r="I39" s="1"/>
    </row>
    <row r="40" spans="1:10" ht="16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10" x14ac:dyDescent="0.2">
      <c r="B41" s="66" t="s">
        <v>0</v>
      </c>
      <c r="C41" s="69"/>
      <c r="D41" s="67" t="s">
        <v>1</v>
      </c>
      <c r="E41" s="68"/>
      <c r="F41" s="71" t="s">
        <v>2</v>
      </c>
      <c r="G41" s="69"/>
      <c r="H41" s="73" t="s">
        <v>3</v>
      </c>
      <c r="I41" s="74"/>
    </row>
    <row r="42" spans="1:10" x14ac:dyDescent="0.2">
      <c r="B42" s="72"/>
      <c r="C42" s="72"/>
      <c r="D42" s="72"/>
      <c r="E42" s="72"/>
      <c r="F42" s="72"/>
      <c r="G42" s="72"/>
      <c r="H42" s="75"/>
      <c r="I42" s="75"/>
    </row>
    <row r="43" spans="1:10" ht="16" x14ac:dyDescent="0.2">
      <c r="A43" s="2" t="s">
        <v>13</v>
      </c>
      <c r="B43" s="64"/>
      <c r="C43" s="60"/>
      <c r="D43" s="55">
        <v>2</v>
      </c>
      <c r="E43" s="61"/>
      <c r="F43" s="59">
        <v>20</v>
      </c>
      <c r="G43" s="60"/>
      <c r="H43" s="55">
        <v>50</v>
      </c>
      <c r="I43" s="56"/>
      <c r="J43" t="s">
        <v>5</v>
      </c>
    </row>
    <row r="44" spans="1:10" x14ac:dyDescent="0.2">
      <c r="A44" t="s">
        <v>6</v>
      </c>
      <c r="B44" s="63"/>
      <c r="C44" s="58"/>
      <c r="D44" s="52">
        <v>1000000</v>
      </c>
      <c r="E44" s="62"/>
      <c r="F44" s="57">
        <f>F43*70000</f>
        <v>1400000</v>
      </c>
      <c r="G44" s="58"/>
      <c r="H44" s="52">
        <f>H43*70000</f>
        <v>3500000</v>
      </c>
      <c r="I44" s="53"/>
    </row>
    <row r="45" spans="1:10" x14ac:dyDescent="0.2">
      <c r="B45" s="54"/>
      <c r="C45" s="54"/>
      <c r="D45" s="54"/>
      <c r="E45" s="54"/>
      <c r="F45" s="54"/>
      <c r="G45" s="54"/>
      <c r="H45" s="54"/>
      <c r="I45" s="54"/>
    </row>
    <row r="46" spans="1:10" ht="16" x14ac:dyDescent="0.2">
      <c r="A46" s="2" t="s">
        <v>15</v>
      </c>
      <c r="B46" s="64"/>
      <c r="C46" s="60"/>
      <c r="D46" s="55">
        <v>2</v>
      </c>
      <c r="E46" s="61"/>
      <c r="F46" s="59">
        <v>20</v>
      </c>
      <c r="G46" s="60"/>
      <c r="H46" s="55">
        <v>50</v>
      </c>
      <c r="I46" s="56"/>
      <c r="J46" t="s">
        <v>5</v>
      </c>
    </row>
    <row r="47" spans="1:10" x14ac:dyDescent="0.2">
      <c r="A47" t="s">
        <v>6</v>
      </c>
      <c r="B47" s="63"/>
      <c r="C47" s="58"/>
      <c r="D47" s="52">
        <v>1000000</v>
      </c>
      <c r="E47" s="62"/>
      <c r="F47" s="57">
        <f t="shared" ref="F47:H47" si="7">F46*70000</f>
        <v>1400000</v>
      </c>
      <c r="G47" s="58"/>
      <c r="H47" s="52">
        <f t="shared" si="7"/>
        <v>3500000</v>
      </c>
      <c r="I47" s="53"/>
    </row>
    <row r="48" spans="1:10" x14ac:dyDescent="0.2">
      <c r="B48" s="54"/>
      <c r="C48" s="54"/>
      <c r="D48" s="54"/>
      <c r="E48" s="54"/>
      <c r="F48" s="54"/>
      <c r="G48" s="54"/>
      <c r="H48" s="54"/>
      <c r="I48" s="54"/>
    </row>
    <row r="49" spans="1:10" ht="16" x14ac:dyDescent="0.2">
      <c r="A49" s="2" t="s">
        <v>21</v>
      </c>
      <c r="B49" s="51"/>
      <c r="C49" s="51"/>
      <c r="D49" s="51">
        <f>D44+D47</f>
        <v>2000000</v>
      </c>
      <c r="E49" s="51"/>
      <c r="F49" s="51">
        <f t="shared" ref="F49:H49" si="8">F44+F47</f>
        <v>2800000</v>
      </c>
      <c r="G49" s="51"/>
      <c r="H49" s="51">
        <f t="shared" si="8"/>
        <v>7000000</v>
      </c>
      <c r="I49" s="51"/>
    </row>
    <row r="50" spans="1:10" x14ac:dyDescent="0.2">
      <c r="B50" s="44"/>
      <c r="C50" s="44"/>
      <c r="D50" s="44"/>
      <c r="E50" s="44"/>
      <c r="F50" s="44"/>
      <c r="G50" s="44"/>
    </row>
    <row r="51" spans="1:10" x14ac:dyDescent="0.2">
      <c r="B51" s="45"/>
      <c r="C51" s="45"/>
      <c r="D51" s="45"/>
      <c r="E51" s="45"/>
      <c r="F51" s="45"/>
      <c r="G51" s="45"/>
      <c r="H51" s="46" t="s">
        <v>21</v>
      </c>
      <c r="I51" s="47">
        <f>SUM(D49:I49)</f>
        <v>11800000</v>
      </c>
    </row>
    <row r="54" spans="1:10" ht="19" x14ac:dyDescent="0.25">
      <c r="G54" s="48"/>
      <c r="H54" s="49" t="s">
        <v>28</v>
      </c>
      <c r="I54" s="50">
        <f>I35+I36+I51</f>
        <v>47360000</v>
      </c>
      <c r="J54" s="50"/>
    </row>
  </sheetData>
  <mergeCells count="43">
    <mergeCell ref="B39:H39"/>
    <mergeCell ref="B41:C41"/>
    <mergeCell ref="D41:E41"/>
    <mergeCell ref="F41:G41"/>
    <mergeCell ref="B43:C43"/>
    <mergeCell ref="B42:C42"/>
    <mergeCell ref="D42:E42"/>
    <mergeCell ref="F42:G42"/>
    <mergeCell ref="F43:G43"/>
    <mergeCell ref="H41:I41"/>
    <mergeCell ref="H42:I42"/>
    <mergeCell ref="H43:I43"/>
    <mergeCell ref="B2:I2"/>
    <mergeCell ref="B4:C4"/>
    <mergeCell ref="D4:E4"/>
    <mergeCell ref="F4:G4"/>
    <mergeCell ref="H4:I4"/>
    <mergeCell ref="B49:C49"/>
    <mergeCell ref="D43:E43"/>
    <mergeCell ref="D44:E44"/>
    <mergeCell ref="D45:E45"/>
    <mergeCell ref="D46:E46"/>
    <mergeCell ref="D47:E47"/>
    <mergeCell ref="D48:E48"/>
    <mergeCell ref="D49:E49"/>
    <mergeCell ref="B44:C44"/>
    <mergeCell ref="B45:C45"/>
    <mergeCell ref="B46:C46"/>
    <mergeCell ref="B47:C47"/>
    <mergeCell ref="B48:C48"/>
    <mergeCell ref="I54:J54"/>
    <mergeCell ref="F49:G49"/>
    <mergeCell ref="H44:I44"/>
    <mergeCell ref="H45:I45"/>
    <mergeCell ref="H46:I46"/>
    <mergeCell ref="H47:I47"/>
    <mergeCell ref="H48:I48"/>
    <mergeCell ref="H49:I49"/>
    <mergeCell ref="F44:G44"/>
    <mergeCell ref="F45:G45"/>
    <mergeCell ref="F46:G46"/>
    <mergeCell ref="F47:G47"/>
    <mergeCell ref="F48:G4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robin.p.dey@gmail.com</cp:lastModifiedBy>
  <dcterms:created xsi:type="dcterms:W3CDTF">2021-12-15T20:38:15Z</dcterms:created>
  <dcterms:modified xsi:type="dcterms:W3CDTF">2022-09-02T19:52:17Z</dcterms:modified>
  <cp:category/>
</cp:coreProperties>
</file>