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15" windowHeight="9045"/>
  </bookViews>
  <sheets>
    <sheet name="Guine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  <c r="E39" i="1"/>
  <c r="E47" i="1" s="1"/>
  <c r="P67" i="1" l="1"/>
  <c r="E67" i="1" l="1"/>
  <c r="P58" i="1"/>
  <c r="S58" i="1" s="1"/>
  <c r="P31" i="1"/>
  <c r="P18" i="1"/>
  <c r="S31" i="1" s="1"/>
  <c r="S18" i="1"/>
  <c r="E18" i="1"/>
  <c r="H18" i="1" s="1"/>
  <c r="E31" i="1"/>
  <c r="E58" i="1"/>
  <c r="H58" i="1"/>
  <c r="R39" i="1"/>
  <c r="R31" i="1"/>
  <c r="R21" i="1"/>
  <c r="E21" i="1" l="1"/>
  <c r="H31" i="1" s="1"/>
  <c r="S47" i="1"/>
  <c r="H47" i="1" l="1"/>
</calcChain>
</file>

<file path=xl/sharedStrings.xml><?xml version="1.0" encoding="utf-8"?>
<sst xmlns="http://schemas.openxmlformats.org/spreadsheetml/2006/main" count="133" uniqueCount="74">
  <si>
    <t>HIV/Aids</t>
  </si>
  <si>
    <t>TB</t>
  </si>
  <si>
    <t>Malaria</t>
  </si>
  <si>
    <t>Eventual approved split of grant</t>
  </si>
  <si>
    <t>Eventual component parts of malaria grant</t>
  </si>
  <si>
    <t>Total</t>
  </si>
  <si>
    <t>1) Universal Coverage Campaign</t>
  </si>
  <si>
    <t>2) RDTKs</t>
  </si>
  <si>
    <t>4) IRS</t>
  </si>
  <si>
    <t>1) GF contribution</t>
  </si>
  <si>
    <t>2) DFID</t>
  </si>
  <si>
    <t>4) AMF</t>
  </si>
  <si>
    <t>(USD, millions)</t>
  </si>
  <si>
    <t>Total of current GF Grant (2018-2020)</t>
  </si>
  <si>
    <t>Re Global Fund Grant 2018-2020</t>
  </si>
  <si>
    <t>Initial suggested split of grant by GF to CCM</t>
  </si>
  <si>
    <t>HSS</t>
  </si>
  <si>
    <t>TB/HIV combined</t>
  </si>
  <si>
    <t>Total eventual grant</t>
  </si>
  <si>
    <t>Additional amount included for 2017</t>
  </si>
  <si>
    <t>Re Global Fund Grant 2014-2016 + 2017</t>
  </si>
  <si>
    <t>(A)</t>
  </si>
  <si>
    <t>Should equal (A)</t>
  </si>
  <si>
    <t>Initial suggested split of grant by GF to CCM (2014-2016)</t>
  </si>
  <si>
    <t>Total of previous GF Grant (2014-2016)</t>
  </si>
  <si>
    <t>(B)</t>
  </si>
  <si>
    <t>Should equal (B)</t>
  </si>
  <si>
    <t>(C)</t>
  </si>
  <si>
    <t>5) Other - Please add organisation name</t>
  </si>
  <si>
    <t>6) Other - Please add organisation name</t>
  </si>
  <si>
    <t>Should equal (C)</t>
  </si>
  <si>
    <t>(X)</t>
  </si>
  <si>
    <t>Should equal (X)</t>
  </si>
  <si>
    <t>(Y)</t>
  </si>
  <si>
    <t>Should equal (Y)</t>
  </si>
  <si>
    <t>3) PMI</t>
  </si>
  <si>
    <t>Funders of routine distribution LLINs</t>
  </si>
  <si>
    <t>4) Other - Please add organisation name</t>
  </si>
  <si>
    <t>(D)</t>
  </si>
  <si>
    <t>Should equal (D)</t>
  </si>
  <si>
    <t>(Z)</t>
  </si>
  <si>
    <t>Should equal (Z)</t>
  </si>
  <si>
    <t>Funders of 2014/2016 universal coverage campaign (only)</t>
  </si>
  <si>
    <t>Funders of routine distribution LLINs (2014 to 2017)</t>
  </si>
  <si>
    <t>Total budget cost of 2014 to 2016 universal coverage campaign (only)</t>
  </si>
  <si>
    <t>UCC - Basic cost/budget data</t>
  </si>
  <si>
    <t>Check</t>
  </si>
  <si>
    <t>Notes</t>
  </si>
  <si>
    <t>Source</t>
  </si>
  <si>
    <t>(W)</t>
  </si>
  <si>
    <t>Should equal (W)</t>
  </si>
  <si>
    <t>Country: Guinea</t>
  </si>
  <si>
    <t>Information to be entered by GF/PNLP</t>
  </si>
  <si>
    <t>7) Other - Please specify</t>
  </si>
  <si>
    <t>8) Other - Please specify</t>
  </si>
  <si>
    <t>Other - Please specify</t>
  </si>
  <si>
    <t>Total budget cost of 2019 universal coverage campaign (only)</t>
  </si>
  <si>
    <t>Funders of 2019 universal coverage campaign (only)</t>
  </si>
  <si>
    <t>5) OMVS</t>
  </si>
  <si>
    <t>3) ACTs and other pharmaceuticals</t>
  </si>
  <si>
    <t>5) Routine LLINs</t>
  </si>
  <si>
    <t xml:space="preserve">6) Other - Grant actvities </t>
  </si>
  <si>
    <t>6a) HMIS (1)</t>
  </si>
  <si>
    <t>6b) PSM (Programme Supply Chain Management) (2)</t>
  </si>
  <si>
    <t>6c) CPS (Chimio-prévention du Paludisme Saisonnier - SMC) (3)</t>
  </si>
  <si>
    <t>6d) Prise en charge du paludisme (4)</t>
  </si>
  <si>
    <t>6e) Malaria Control Management, Operations and Delivery (5)</t>
  </si>
  <si>
    <t>(1) 9% of total malaria grant. All the work they do to collectroutine, health data at health centre level.Training, internet access, deployment of DHIS2, motorbikes</t>
  </si>
  <si>
    <t>7) Other - contingency (6)</t>
  </si>
  <si>
    <t xml:space="preserve">(6) Resulting from the decrease in costs due to reduction in nets to Conakry. Current being reallocated. </t>
  </si>
  <si>
    <t xml:space="preserve">(5) 24% of the malaria grant. Two major components: 1. Salaries  Including CRS, PNLP, MoH, PLAN, ChildFund, consultants as well as "Complement de Salaire" (motivational allowance) for Community Health Workers. for routine activities (2,500 people); 2. Operational Costs. Includes: office costs, rent, electricity, indirect cost reccovery, audit, rennovations, maintenance of equipment. Rough breakdown 80% for 1. and 20% for 2. </t>
  </si>
  <si>
    <t>(3) SMC - 14% of total malaria grant for current grant period. Reduced for 2014 - 2016 period</t>
  </si>
  <si>
    <t>(2) 3% of total malaria grant. Includes all the work they do regarding storage and distribution of drugs (not including drugs themselves). Close work with pharmacy of Guinea. Purchase of lorries, building/rennovation of warehouses). Also includes salaries of consultants who work in this area.</t>
  </si>
  <si>
    <t>(4) 5% of total malaria grant. Everything accompanying treatment (training, supervision, documentation tools). Does not include the drugs (RDTKs and ACTs)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</si>
</sst>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6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center"/>
    </xf>
    <xf numFmtId="0" fontId="0" fillId="0" borderId="9" xfId="0" applyBorder="1"/>
    <xf numFmtId="0" fontId="3" fillId="0" borderId="5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9" fontId="0" fillId="0" borderId="0" xfId="1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0" xfId="0" applyNumberFormat="1" applyBorder="1"/>
    <xf numFmtId="3" fontId="4" fillId="0" borderId="0" xfId="0" applyNumberFormat="1" applyFont="1" applyBorder="1"/>
    <xf numFmtId="3" fontId="0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3" fontId="0" fillId="0" borderId="0" xfId="2" applyFont="1"/>
    <xf numFmtId="43" fontId="0" fillId="0" borderId="0" xfId="0" applyNumberFormat="1"/>
    <xf numFmtId="3" fontId="0" fillId="0" borderId="0" xfId="0" applyNumberForma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Fill="1" applyBorder="1"/>
    <xf numFmtId="0" fontId="0" fillId="0" borderId="0" xfId="0" quotePrefix="1"/>
    <xf numFmtId="0" fontId="0" fillId="0" borderId="0" xfId="0" quotePrefix="1" applyAlignment="1"/>
    <xf numFmtId="3" fontId="1" fillId="4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77"/>
  <sheetViews>
    <sheetView tabSelected="1" zoomScale="80" zoomScaleNormal="80" zoomScalePageLayoutView="91" workbookViewId="0"/>
  </sheetViews>
  <sheetFormatPr defaultColWidth="8.85546875" defaultRowHeight="15" x14ac:dyDescent="0.25"/>
  <cols>
    <col min="1" max="2" width="2.7109375" customWidth="1"/>
    <col min="3" max="3" width="58" bestFit="1" customWidth="1"/>
    <col min="4" max="4" width="0.85546875" customWidth="1"/>
    <col min="5" max="5" width="16.7109375" customWidth="1"/>
    <col min="6" max="6" width="0.85546875" customWidth="1"/>
    <col min="7" max="7" width="3.28515625" customWidth="1"/>
    <col min="8" max="8" width="15.42578125" style="14" customWidth="1"/>
    <col min="9" max="9" width="15.85546875" customWidth="1"/>
    <col min="10" max="10" width="15.28515625" customWidth="1"/>
    <col min="11" max="11" width="16.28515625" customWidth="1"/>
    <col min="12" max="13" width="2.7109375" customWidth="1"/>
    <col min="14" max="14" width="51.28515625" bestFit="1" customWidth="1"/>
    <col min="15" max="15" width="0.85546875" customWidth="1"/>
    <col min="16" max="16" width="16.7109375" customWidth="1"/>
    <col min="17" max="17" width="0.85546875" customWidth="1"/>
    <col min="18" max="18" width="3.42578125" style="35" bestFit="1" customWidth="1"/>
    <col min="19" max="20" width="15.85546875" customWidth="1"/>
    <col min="21" max="21" width="15.28515625" customWidth="1"/>
    <col min="22" max="22" width="16.28515625" customWidth="1"/>
    <col min="23" max="23" width="0.85546875" customWidth="1"/>
    <col min="24" max="24" width="10.42578125" customWidth="1"/>
    <col min="25" max="25" width="24.28515625" customWidth="1"/>
    <col min="26" max="26" width="14.28515625" bestFit="1" customWidth="1"/>
  </cols>
  <sheetData>
    <row r="2" spans="2:22" x14ac:dyDescent="0.25">
      <c r="C2" s="1" t="s">
        <v>45</v>
      </c>
      <c r="E2" s="2"/>
      <c r="H2" s="14" t="s">
        <v>52</v>
      </c>
    </row>
    <row r="3" spans="2:22" x14ac:dyDescent="0.25">
      <c r="C3" s="1" t="s">
        <v>51</v>
      </c>
      <c r="H3"/>
    </row>
    <row r="4" spans="2:22" x14ac:dyDescent="0.25">
      <c r="C4" s="1"/>
      <c r="H4"/>
    </row>
    <row r="5" spans="2:22" x14ac:dyDescent="0.25">
      <c r="B5" s="57" t="s">
        <v>20</v>
      </c>
      <c r="C5" s="58"/>
      <c r="D5" s="58"/>
      <c r="E5" s="58"/>
      <c r="F5" s="58"/>
      <c r="G5" s="58"/>
      <c r="H5" s="58"/>
      <c r="I5" s="58"/>
      <c r="J5" s="58"/>
      <c r="K5" s="59"/>
      <c r="M5" s="57" t="s">
        <v>14</v>
      </c>
      <c r="N5" s="58"/>
      <c r="O5" s="58"/>
      <c r="P5" s="58"/>
      <c r="Q5" s="58"/>
      <c r="R5" s="58"/>
      <c r="S5" s="58"/>
      <c r="T5" s="58"/>
      <c r="U5" s="58"/>
      <c r="V5" s="59"/>
    </row>
    <row r="6" spans="2:22" x14ac:dyDescent="0.25">
      <c r="B6" s="3"/>
      <c r="C6" s="23"/>
      <c r="D6" s="4"/>
      <c r="E6" s="4"/>
      <c r="F6" s="4"/>
      <c r="G6" s="4"/>
      <c r="H6" s="31"/>
      <c r="I6" s="4"/>
      <c r="J6" s="4"/>
      <c r="K6" s="6"/>
      <c r="M6" s="3"/>
      <c r="N6" s="4"/>
      <c r="O6" s="4"/>
      <c r="P6" s="4"/>
      <c r="Q6" s="4"/>
      <c r="R6" s="32"/>
      <c r="S6" s="4"/>
      <c r="T6" s="4"/>
      <c r="U6" s="4"/>
      <c r="V6" s="6"/>
    </row>
    <row r="7" spans="2:22" x14ac:dyDescent="0.25">
      <c r="B7" s="3"/>
      <c r="C7" s="4"/>
      <c r="D7" s="4"/>
      <c r="E7" s="5" t="s">
        <v>12</v>
      </c>
      <c r="F7" s="40"/>
      <c r="G7" s="5"/>
      <c r="H7" s="60" t="s">
        <v>46</v>
      </c>
      <c r="I7" s="60"/>
      <c r="J7" s="5" t="s">
        <v>47</v>
      </c>
      <c r="K7" s="30" t="s">
        <v>48</v>
      </c>
      <c r="M7" s="3"/>
      <c r="N7" s="4"/>
      <c r="O7" s="4"/>
      <c r="P7" s="5" t="s">
        <v>12</v>
      </c>
      <c r="Q7" s="5"/>
      <c r="R7" s="32"/>
      <c r="S7" s="56" t="s">
        <v>46</v>
      </c>
      <c r="T7" s="56"/>
      <c r="U7" s="29" t="s">
        <v>47</v>
      </c>
      <c r="V7" s="30" t="s">
        <v>48</v>
      </c>
    </row>
    <row r="8" spans="2:22" x14ac:dyDescent="0.25">
      <c r="B8" s="3"/>
      <c r="C8" s="4"/>
      <c r="D8" s="4"/>
      <c r="E8" s="4"/>
      <c r="F8" s="4"/>
      <c r="G8" s="5"/>
      <c r="H8" s="15"/>
      <c r="I8" s="4"/>
      <c r="J8" s="4"/>
      <c r="K8" s="6"/>
      <c r="M8" s="3"/>
      <c r="N8" s="4"/>
      <c r="O8" s="4"/>
      <c r="P8" s="4"/>
      <c r="Q8" s="5"/>
      <c r="R8" s="5"/>
      <c r="S8" s="5"/>
      <c r="T8" s="4"/>
      <c r="U8" s="4"/>
      <c r="V8" s="6"/>
    </row>
    <row r="9" spans="2:22" x14ac:dyDescent="0.25">
      <c r="B9" s="22">
        <v>1</v>
      </c>
      <c r="C9" s="23" t="s">
        <v>24</v>
      </c>
      <c r="D9" s="4"/>
      <c r="E9" s="19">
        <v>129963077</v>
      </c>
      <c r="F9" s="4"/>
      <c r="G9" s="4" t="s">
        <v>21</v>
      </c>
      <c r="H9" s="46"/>
      <c r="I9" s="4"/>
      <c r="J9" s="4"/>
      <c r="K9" s="33"/>
      <c r="M9" s="22">
        <v>1</v>
      </c>
      <c r="N9" s="23" t="s">
        <v>13</v>
      </c>
      <c r="O9" s="4"/>
      <c r="P9" s="19">
        <v>104012364</v>
      </c>
      <c r="Q9" s="5"/>
      <c r="R9" s="32" t="s">
        <v>31</v>
      </c>
      <c r="S9" s="4"/>
      <c r="T9" s="4"/>
      <c r="U9" s="4"/>
      <c r="V9" s="33"/>
    </row>
    <row r="10" spans="2:22" x14ac:dyDescent="0.25">
      <c r="B10" s="3"/>
      <c r="C10" s="4"/>
      <c r="D10" s="4"/>
      <c r="E10" s="18"/>
      <c r="F10" s="4"/>
      <c r="G10" s="5"/>
      <c r="H10" s="46"/>
      <c r="I10" s="4"/>
      <c r="J10" s="4"/>
      <c r="K10" s="6"/>
      <c r="M10" s="22"/>
      <c r="N10" s="4"/>
      <c r="O10" s="4"/>
      <c r="P10" s="18"/>
      <c r="Q10" s="5"/>
      <c r="R10" s="5"/>
      <c r="S10" s="5"/>
      <c r="T10" s="4"/>
      <c r="U10" s="4"/>
      <c r="V10" s="6"/>
    </row>
    <row r="11" spans="2:22" x14ac:dyDescent="0.25">
      <c r="B11" s="22">
        <v>2</v>
      </c>
      <c r="C11" s="23" t="s">
        <v>23</v>
      </c>
      <c r="D11" s="4"/>
      <c r="E11" s="18"/>
      <c r="F11" s="4"/>
      <c r="G11" s="5"/>
      <c r="H11" s="46"/>
      <c r="I11" s="4"/>
      <c r="J11" s="4"/>
      <c r="K11" s="6"/>
      <c r="M11" s="22">
        <v>2</v>
      </c>
      <c r="N11" s="23" t="s">
        <v>15</v>
      </c>
      <c r="O11" s="4"/>
      <c r="P11" s="18"/>
      <c r="Q11" s="5"/>
      <c r="R11" s="5"/>
      <c r="S11" s="5"/>
      <c r="T11" s="4"/>
      <c r="U11" s="4"/>
      <c r="V11" s="6"/>
    </row>
    <row r="12" spans="2:22" x14ac:dyDescent="0.25">
      <c r="B12" s="3"/>
      <c r="C12" s="7" t="s">
        <v>0</v>
      </c>
      <c r="D12" s="4"/>
      <c r="E12" s="19">
        <v>48267270</v>
      </c>
      <c r="F12" s="4"/>
      <c r="G12" s="5"/>
      <c r="H12" s="46"/>
      <c r="I12" s="4"/>
      <c r="J12" s="4"/>
      <c r="K12" s="33"/>
      <c r="M12" s="22"/>
      <c r="N12" s="7" t="s">
        <v>0</v>
      </c>
      <c r="O12" s="4"/>
      <c r="P12" s="19">
        <v>40598457</v>
      </c>
      <c r="Q12" s="5"/>
      <c r="R12" s="5"/>
      <c r="S12" s="5"/>
      <c r="T12" s="4"/>
      <c r="U12" s="4"/>
      <c r="V12" s="33"/>
    </row>
    <row r="13" spans="2:22" x14ac:dyDescent="0.25">
      <c r="B13" s="3"/>
      <c r="C13" s="7" t="s">
        <v>2</v>
      </c>
      <c r="D13" s="4"/>
      <c r="E13" s="19">
        <v>70734534</v>
      </c>
      <c r="F13" s="4"/>
      <c r="G13" s="5"/>
      <c r="H13" s="15"/>
      <c r="I13" s="4"/>
      <c r="J13" s="4"/>
      <c r="K13" s="33"/>
      <c r="M13" s="22"/>
      <c r="N13" s="7" t="s">
        <v>2</v>
      </c>
      <c r="O13" s="4"/>
      <c r="P13" s="19">
        <v>56663302</v>
      </c>
      <c r="Q13" s="5"/>
      <c r="R13" s="5"/>
      <c r="S13" s="5"/>
      <c r="T13" s="4"/>
      <c r="U13" s="4"/>
      <c r="V13" s="33"/>
    </row>
    <row r="14" spans="2:22" x14ac:dyDescent="0.25">
      <c r="B14" s="3"/>
      <c r="C14" s="7" t="s">
        <v>1</v>
      </c>
      <c r="D14" s="4"/>
      <c r="E14" s="19">
        <v>10961273</v>
      </c>
      <c r="F14" s="4"/>
      <c r="G14" s="5"/>
      <c r="H14" s="15"/>
      <c r="I14" s="4"/>
      <c r="J14" s="4"/>
      <c r="K14" s="33"/>
      <c r="M14" s="22"/>
      <c r="N14" s="7" t="s">
        <v>1</v>
      </c>
      <c r="O14" s="4"/>
      <c r="P14" s="19">
        <v>6750605</v>
      </c>
      <c r="Q14" s="5"/>
      <c r="R14" s="5"/>
      <c r="S14" s="5"/>
      <c r="T14" s="4"/>
      <c r="U14" s="4"/>
      <c r="V14" s="33"/>
    </row>
    <row r="15" spans="2:22" x14ac:dyDescent="0.25">
      <c r="B15" s="3"/>
      <c r="C15" s="7" t="s">
        <v>16</v>
      </c>
      <c r="D15" s="4"/>
      <c r="E15" s="19"/>
      <c r="F15" s="4"/>
      <c r="G15" s="5"/>
      <c r="H15" s="15"/>
      <c r="I15" s="4"/>
      <c r="J15" s="4"/>
      <c r="K15" s="33"/>
      <c r="M15" s="22"/>
      <c r="N15" s="7" t="s">
        <v>16</v>
      </c>
      <c r="O15" s="4"/>
      <c r="P15" s="19"/>
      <c r="Q15" s="5"/>
      <c r="R15" s="5"/>
      <c r="S15" s="5"/>
      <c r="T15" s="4"/>
      <c r="U15" s="4"/>
      <c r="V15" s="6"/>
    </row>
    <row r="16" spans="2:22" x14ac:dyDescent="0.25">
      <c r="B16" s="3"/>
      <c r="C16" s="4" t="s">
        <v>55</v>
      </c>
      <c r="D16" s="4"/>
      <c r="E16" s="19"/>
      <c r="F16" s="4"/>
      <c r="G16" s="43"/>
      <c r="H16" s="15"/>
      <c r="I16" s="4"/>
      <c r="J16" s="4"/>
      <c r="K16" s="33"/>
      <c r="M16" s="22"/>
      <c r="N16" s="4" t="s">
        <v>55</v>
      </c>
      <c r="O16" s="4"/>
      <c r="P16" s="19"/>
      <c r="Q16" s="43"/>
      <c r="R16" s="43"/>
      <c r="S16" s="43"/>
      <c r="T16" s="4"/>
      <c r="U16" s="4"/>
      <c r="V16" s="6"/>
    </row>
    <row r="17" spans="2:22" x14ac:dyDescent="0.25">
      <c r="B17" s="3"/>
      <c r="C17" s="4" t="s">
        <v>55</v>
      </c>
      <c r="D17" s="4"/>
      <c r="E17" s="19"/>
      <c r="F17" s="4"/>
      <c r="G17" s="43"/>
      <c r="H17" s="15"/>
      <c r="I17" s="4"/>
      <c r="J17" s="4"/>
      <c r="K17" s="33"/>
      <c r="M17" s="22"/>
      <c r="N17" s="4" t="s">
        <v>55</v>
      </c>
      <c r="O17" s="4"/>
      <c r="P17" s="19"/>
      <c r="Q17" s="43"/>
      <c r="R17" s="43"/>
      <c r="S17" s="43"/>
      <c r="T17" s="4"/>
      <c r="U17" s="4"/>
      <c r="V17" s="6"/>
    </row>
    <row r="18" spans="2:22" ht="15.75" thickBot="1" x14ac:dyDescent="0.3">
      <c r="B18" s="3"/>
      <c r="C18" s="7" t="s">
        <v>5</v>
      </c>
      <c r="D18" s="4"/>
      <c r="E18" s="21">
        <f>SUM(E12:E17)</f>
        <v>129963077</v>
      </c>
      <c r="F18" s="4"/>
      <c r="G18" s="5"/>
      <c r="H18" s="15" t="str">
        <f>IF(E9=0,"",IF(E18=E9,"Yes","Not equal"))</f>
        <v>Yes</v>
      </c>
      <c r="I18" s="4" t="s">
        <v>22</v>
      </c>
      <c r="J18" s="4"/>
      <c r="K18" s="6"/>
      <c r="M18" s="22"/>
      <c r="N18" s="7" t="s">
        <v>5</v>
      </c>
      <c r="O18" s="4"/>
      <c r="P18" s="21">
        <f>SUM(P12:P17)</f>
        <v>104012364</v>
      </c>
      <c r="Q18" s="5"/>
      <c r="R18" s="32"/>
      <c r="S18" s="15" t="str">
        <f>IF(P18=0,"",IF(P18=P9,"Yes","Not equal"))</f>
        <v>Yes</v>
      </c>
      <c r="T18" s="4" t="s">
        <v>32</v>
      </c>
      <c r="U18" s="4"/>
      <c r="V18" s="6"/>
    </row>
    <row r="19" spans="2:22" x14ac:dyDescent="0.25">
      <c r="B19" s="3"/>
      <c r="C19" s="7"/>
      <c r="D19" s="4"/>
      <c r="E19" s="20"/>
      <c r="F19" s="4"/>
      <c r="G19" s="13"/>
      <c r="H19" s="16"/>
      <c r="I19" s="26"/>
      <c r="J19" s="26"/>
      <c r="K19" s="12"/>
      <c r="M19" s="22"/>
      <c r="N19" s="7"/>
      <c r="O19" s="4"/>
      <c r="P19" s="20"/>
      <c r="Q19" s="13"/>
      <c r="R19" s="13"/>
      <c r="S19" s="13"/>
      <c r="T19" s="26"/>
      <c r="U19" s="26"/>
      <c r="V19" s="6"/>
    </row>
    <row r="20" spans="2:22" x14ac:dyDescent="0.25">
      <c r="B20" s="3"/>
      <c r="C20" s="7" t="s">
        <v>19</v>
      </c>
      <c r="D20" s="4"/>
      <c r="E20" s="19"/>
      <c r="F20" s="4"/>
      <c r="G20" s="13"/>
      <c r="H20" s="16"/>
      <c r="I20" s="26"/>
      <c r="J20" s="26"/>
      <c r="K20" s="33"/>
      <c r="M20" s="22"/>
      <c r="N20" s="7"/>
      <c r="O20" s="7"/>
      <c r="P20" s="7"/>
      <c r="Q20" s="7"/>
      <c r="R20" s="13"/>
      <c r="S20" s="13"/>
      <c r="T20" s="26"/>
      <c r="U20" s="26"/>
      <c r="V20" s="6"/>
    </row>
    <row r="21" spans="2:22" ht="15.75" thickBot="1" x14ac:dyDescent="0.3">
      <c r="B21" s="3"/>
      <c r="C21" s="7" t="s">
        <v>18</v>
      </c>
      <c r="D21" s="4"/>
      <c r="E21" s="21">
        <f>E18+E20</f>
        <v>129963077</v>
      </c>
      <c r="F21" s="4"/>
      <c r="G21" s="16" t="s">
        <v>25</v>
      </c>
      <c r="H21" s="16"/>
      <c r="I21" s="26"/>
      <c r="J21" s="26"/>
      <c r="K21" s="12"/>
      <c r="M21" s="22"/>
      <c r="N21" s="7"/>
      <c r="O21" s="7"/>
      <c r="P21" s="7"/>
      <c r="Q21" s="7"/>
      <c r="R21" s="15" t="str">
        <f>IF(O9=0,"",IF(O21=O9,"Yes","Not equal"))</f>
        <v/>
      </c>
      <c r="S21" s="4"/>
      <c r="T21" s="4"/>
      <c r="U21" s="26"/>
      <c r="V21" s="6"/>
    </row>
    <row r="22" spans="2:22" x14ac:dyDescent="0.25">
      <c r="B22" s="3"/>
      <c r="C22" s="4"/>
      <c r="D22" s="4"/>
      <c r="E22" s="18"/>
      <c r="F22" s="4"/>
      <c r="G22" s="5"/>
      <c r="H22" s="15"/>
      <c r="I22" s="4"/>
      <c r="J22" s="4"/>
      <c r="K22" s="6"/>
      <c r="M22" s="22"/>
      <c r="N22" s="4"/>
      <c r="O22" s="4"/>
      <c r="P22" s="18"/>
      <c r="Q22" s="5"/>
      <c r="R22" s="5"/>
      <c r="S22" s="5"/>
      <c r="T22" s="4"/>
      <c r="U22" s="26"/>
      <c r="V22" s="6"/>
    </row>
    <row r="23" spans="2:22" x14ac:dyDescent="0.25">
      <c r="B23" s="22">
        <v>3</v>
      </c>
      <c r="C23" s="23" t="s">
        <v>3</v>
      </c>
      <c r="D23" s="4"/>
      <c r="E23" s="18"/>
      <c r="F23" s="4"/>
      <c r="G23" s="5"/>
      <c r="H23" s="15"/>
      <c r="I23" s="4"/>
      <c r="J23" s="4"/>
      <c r="K23" s="6"/>
      <c r="M23" s="22">
        <v>3</v>
      </c>
      <c r="N23" s="23" t="s">
        <v>3</v>
      </c>
      <c r="O23" s="4"/>
      <c r="P23" s="18"/>
      <c r="Q23" s="5"/>
      <c r="R23" s="5"/>
      <c r="S23" s="5"/>
      <c r="T23" s="4"/>
      <c r="U23" s="26"/>
      <c r="V23" s="6"/>
    </row>
    <row r="24" spans="2:22" ht="14.45" customHeight="1" x14ac:dyDescent="0.25">
      <c r="B24" s="3"/>
      <c r="C24" s="7" t="s">
        <v>0</v>
      </c>
      <c r="D24" s="4"/>
      <c r="E24" s="19">
        <v>48267270</v>
      </c>
      <c r="F24" s="4"/>
      <c r="G24" s="5"/>
      <c r="H24" s="15"/>
      <c r="I24" s="4"/>
      <c r="J24" s="4"/>
      <c r="K24" s="33"/>
      <c r="M24" s="22"/>
      <c r="N24" s="7" t="s">
        <v>0</v>
      </c>
      <c r="O24" s="4"/>
      <c r="P24" s="19">
        <v>39998457</v>
      </c>
      <c r="Q24" s="5"/>
      <c r="R24" s="5"/>
      <c r="S24" s="40"/>
      <c r="T24" s="4"/>
      <c r="U24" s="26"/>
      <c r="V24" s="6"/>
    </row>
    <row r="25" spans="2:22" x14ac:dyDescent="0.25">
      <c r="B25" s="3"/>
      <c r="C25" s="7" t="s">
        <v>2</v>
      </c>
      <c r="D25" s="4"/>
      <c r="E25" s="19">
        <v>70734534</v>
      </c>
      <c r="F25" s="4"/>
      <c r="G25" s="15" t="s">
        <v>27</v>
      </c>
      <c r="H25" s="15"/>
      <c r="I25" s="38"/>
      <c r="J25" s="27"/>
      <c r="K25" s="33"/>
      <c r="M25" s="22"/>
      <c r="N25" s="7" t="s">
        <v>2</v>
      </c>
      <c r="O25" s="4"/>
      <c r="P25" s="19">
        <v>55663302</v>
      </c>
      <c r="Q25" s="5"/>
      <c r="R25" s="16" t="s">
        <v>33</v>
      </c>
      <c r="S25" s="40"/>
      <c r="T25" s="4"/>
      <c r="U25" s="26"/>
      <c r="V25" s="6"/>
    </row>
    <row r="26" spans="2:22" ht="15" customHeight="1" x14ac:dyDescent="0.25">
      <c r="B26" s="3"/>
      <c r="C26" s="7" t="s">
        <v>1</v>
      </c>
      <c r="D26" s="4"/>
      <c r="E26" s="19">
        <v>10961273</v>
      </c>
      <c r="F26" s="4"/>
      <c r="G26" s="5"/>
      <c r="H26" s="15"/>
      <c r="I26" s="4"/>
      <c r="J26" s="4"/>
      <c r="K26" s="33"/>
      <c r="M26" s="22"/>
      <c r="N26" s="7" t="s">
        <v>1</v>
      </c>
      <c r="O26" s="4"/>
      <c r="P26" s="19">
        <v>8350605</v>
      </c>
      <c r="Q26" s="5"/>
      <c r="R26" s="5"/>
      <c r="S26" s="5"/>
      <c r="T26" s="4"/>
      <c r="U26" s="26"/>
      <c r="V26" s="6"/>
    </row>
    <row r="27" spans="2:22" ht="15" customHeight="1" x14ac:dyDescent="0.25">
      <c r="B27" s="3"/>
      <c r="C27" s="7" t="s">
        <v>16</v>
      </c>
      <c r="D27" s="4"/>
      <c r="E27" s="19"/>
      <c r="F27" s="4"/>
      <c r="G27" s="5"/>
      <c r="H27" s="15"/>
      <c r="I27" s="4"/>
      <c r="J27" s="4"/>
      <c r="K27" s="6"/>
      <c r="M27" s="22"/>
      <c r="N27" s="7" t="s">
        <v>16</v>
      </c>
      <c r="O27" s="4"/>
      <c r="P27" s="19"/>
      <c r="Q27" s="5"/>
      <c r="R27" s="5"/>
      <c r="S27" s="5"/>
      <c r="T27" s="4"/>
      <c r="U27" s="26"/>
      <c r="V27" s="6"/>
    </row>
    <row r="28" spans="2:22" x14ac:dyDescent="0.25">
      <c r="B28" s="3"/>
      <c r="C28" s="7" t="s">
        <v>17</v>
      </c>
      <c r="D28" s="4"/>
      <c r="E28" s="19"/>
      <c r="F28" s="4"/>
      <c r="G28" s="5"/>
      <c r="H28" s="15"/>
      <c r="I28" s="4"/>
      <c r="J28" s="4"/>
      <c r="K28" s="6"/>
      <c r="M28" s="22"/>
      <c r="N28" s="7" t="s">
        <v>17</v>
      </c>
      <c r="O28" s="4"/>
      <c r="P28" s="19"/>
      <c r="Q28" s="5"/>
      <c r="R28" s="5"/>
      <c r="S28" s="5"/>
      <c r="T28" s="4"/>
      <c r="U28" s="26"/>
      <c r="V28" s="33"/>
    </row>
    <row r="29" spans="2:22" x14ac:dyDescent="0.25">
      <c r="B29" s="3"/>
      <c r="C29" s="4" t="s">
        <v>55</v>
      </c>
      <c r="D29" s="4"/>
      <c r="E29" s="19"/>
      <c r="F29" s="4"/>
      <c r="G29" s="43"/>
      <c r="H29" s="15"/>
      <c r="I29" s="4"/>
      <c r="J29" s="4"/>
      <c r="K29" s="6"/>
      <c r="M29" s="22"/>
      <c r="N29" s="4" t="s">
        <v>55</v>
      </c>
      <c r="O29" s="4"/>
      <c r="P29" s="19"/>
      <c r="Q29" s="43"/>
      <c r="R29" s="43"/>
      <c r="S29" s="43"/>
      <c r="T29" s="4"/>
      <c r="U29" s="26"/>
      <c r="V29" s="33"/>
    </row>
    <row r="30" spans="2:22" x14ac:dyDescent="0.25">
      <c r="B30" s="3"/>
      <c r="C30" s="4" t="s">
        <v>55</v>
      </c>
      <c r="D30" s="4"/>
      <c r="E30" s="19"/>
      <c r="F30" s="4"/>
      <c r="G30" s="43"/>
      <c r="H30" s="15"/>
      <c r="I30" s="4"/>
      <c r="J30" s="4"/>
      <c r="K30" s="6"/>
      <c r="M30" s="22"/>
      <c r="N30" s="4" t="s">
        <v>55</v>
      </c>
      <c r="O30" s="4"/>
      <c r="P30" s="19"/>
      <c r="Q30" s="43"/>
      <c r="R30" s="43"/>
      <c r="S30" s="43"/>
      <c r="T30" s="4"/>
      <c r="U30" s="26"/>
      <c r="V30" s="33"/>
    </row>
    <row r="31" spans="2:22" ht="15.75" thickBot="1" x14ac:dyDescent="0.3">
      <c r="B31" s="3"/>
      <c r="C31" s="7" t="s">
        <v>5</v>
      </c>
      <c r="D31" s="4"/>
      <c r="E31" s="21">
        <f>SUM(E24:E30)</f>
        <v>129963077</v>
      </c>
      <c r="F31" s="4"/>
      <c r="G31" s="5"/>
      <c r="H31" s="15" t="str">
        <f>IF(E31=0,"",IF(E31=E21,"Yes","Not equal"))</f>
        <v>Yes</v>
      </c>
      <c r="I31" s="4" t="s">
        <v>26</v>
      </c>
      <c r="J31" s="4"/>
      <c r="K31" s="6"/>
      <c r="M31" s="22"/>
      <c r="N31" s="7" t="s">
        <v>5</v>
      </c>
      <c r="O31" s="4"/>
      <c r="P31" s="21">
        <f>SUM(P24:P30)</f>
        <v>104012364</v>
      </c>
      <c r="Q31" s="5"/>
      <c r="R31" s="15" t="str">
        <f>IF(O21=0,"",IF(O31=O21,"Yes","Not equal"))</f>
        <v/>
      </c>
      <c r="S31" s="15" t="str">
        <f>IF(P31=0,"",IF(P31=P18,"Yes","Not equal"))</f>
        <v>Yes</v>
      </c>
      <c r="T31" s="4" t="s">
        <v>32</v>
      </c>
      <c r="U31" s="26"/>
      <c r="V31" s="34"/>
    </row>
    <row r="32" spans="2:22" x14ac:dyDescent="0.25">
      <c r="B32" s="3"/>
      <c r="C32" s="4"/>
      <c r="D32" s="4"/>
      <c r="E32" s="18"/>
      <c r="F32" s="4"/>
      <c r="G32" s="5"/>
      <c r="H32" s="15"/>
      <c r="I32" s="4"/>
      <c r="J32" s="4"/>
      <c r="K32" s="6"/>
      <c r="M32" s="22"/>
      <c r="N32" s="4"/>
      <c r="O32" s="4"/>
      <c r="P32" s="18"/>
      <c r="Q32" s="5"/>
      <c r="R32" s="5"/>
      <c r="S32" s="5"/>
      <c r="T32" s="4"/>
      <c r="U32" s="26"/>
      <c r="V32" s="33"/>
    </row>
    <row r="33" spans="2:26" x14ac:dyDescent="0.25">
      <c r="B33" s="22">
        <v>4</v>
      </c>
      <c r="C33" s="23" t="s">
        <v>4</v>
      </c>
      <c r="D33" s="4"/>
      <c r="E33" s="18"/>
      <c r="F33" s="4"/>
      <c r="G33" s="5"/>
      <c r="H33" s="15"/>
      <c r="J33" s="4"/>
      <c r="K33" s="6"/>
      <c r="M33" s="22">
        <v>4</v>
      </c>
      <c r="N33" s="23" t="s">
        <v>4</v>
      </c>
      <c r="O33" s="4"/>
      <c r="P33" s="18"/>
      <c r="Q33" s="5"/>
      <c r="R33" s="5"/>
      <c r="S33" s="5"/>
      <c r="T33" s="4"/>
      <c r="U33" s="26"/>
      <c r="V33" s="33"/>
    </row>
    <row r="34" spans="2:26" x14ac:dyDescent="0.25">
      <c r="B34" s="3"/>
      <c r="C34" s="4" t="s">
        <v>6</v>
      </c>
      <c r="D34" s="4"/>
      <c r="E34" s="19">
        <v>21099000</v>
      </c>
      <c r="F34" s="4"/>
      <c r="G34" s="4"/>
      <c r="H34" s="31"/>
      <c r="J34" s="51"/>
      <c r="K34" s="33"/>
      <c r="M34" s="22"/>
      <c r="N34" s="4" t="s">
        <v>6</v>
      </c>
      <c r="O34" s="4"/>
      <c r="P34" s="19">
        <v>13475785.039999999</v>
      </c>
      <c r="Q34" s="5"/>
      <c r="R34" s="15" t="s">
        <v>40</v>
      </c>
      <c r="S34" s="43"/>
      <c r="T34" s="49"/>
      <c r="U34" s="26"/>
      <c r="V34" s="33"/>
    </row>
    <row r="35" spans="2:26" x14ac:dyDescent="0.25">
      <c r="B35" s="3"/>
      <c r="C35" s="4" t="s">
        <v>7</v>
      </c>
      <c r="D35" s="4"/>
      <c r="E35" s="19">
        <v>3230408</v>
      </c>
      <c r="F35" s="4"/>
      <c r="G35" s="5"/>
      <c r="H35" s="31"/>
      <c r="J35" s="51"/>
      <c r="K35" s="33"/>
      <c r="M35" s="22"/>
      <c r="N35" s="4" t="s">
        <v>7</v>
      </c>
      <c r="O35" s="4"/>
      <c r="P35" s="19">
        <v>1295100</v>
      </c>
      <c r="Q35" s="5"/>
      <c r="R35" s="5"/>
      <c r="S35" s="43"/>
      <c r="T35" s="37"/>
      <c r="U35" s="26"/>
      <c r="V35" s="33"/>
    </row>
    <row r="36" spans="2:26" x14ac:dyDescent="0.25">
      <c r="B36" s="3"/>
      <c r="C36" s="4" t="s">
        <v>59</v>
      </c>
      <c r="D36" s="4"/>
      <c r="E36" s="19">
        <v>6586363</v>
      </c>
      <c r="F36" s="4"/>
      <c r="G36" s="5"/>
      <c r="H36" s="39"/>
      <c r="J36" s="51"/>
      <c r="K36" s="33"/>
      <c r="M36" s="22"/>
      <c r="N36" s="4" t="s">
        <v>59</v>
      </c>
      <c r="O36" s="4"/>
      <c r="P36" s="19">
        <v>3133292.21</v>
      </c>
      <c r="Q36" s="5"/>
      <c r="R36" s="5"/>
      <c r="S36" s="43"/>
      <c r="T36" s="49"/>
      <c r="U36" s="28"/>
      <c r="V36" s="33"/>
    </row>
    <row r="37" spans="2:26" x14ac:dyDescent="0.25">
      <c r="B37" s="3"/>
      <c r="C37" s="4" t="s">
        <v>8</v>
      </c>
      <c r="D37" s="4"/>
      <c r="E37" s="19"/>
      <c r="F37" s="4"/>
      <c r="G37" s="5"/>
      <c r="H37" s="31"/>
      <c r="J37" s="51"/>
      <c r="K37" s="33"/>
      <c r="M37" s="22"/>
      <c r="N37" s="4" t="s">
        <v>8</v>
      </c>
      <c r="O37" s="4"/>
      <c r="P37" s="19"/>
      <c r="Q37" s="5"/>
      <c r="R37" s="5"/>
      <c r="S37" s="43"/>
      <c r="T37" s="4"/>
      <c r="U37" s="4"/>
      <c r="V37" s="33"/>
    </row>
    <row r="38" spans="2:26" ht="15" customHeight="1" x14ac:dyDescent="0.25">
      <c r="B38" s="3"/>
      <c r="C38" s="4" t="s">
        <v>60</v>
      </c>
      <c r="D38" s="4"/>
      <c r="E38" s="19">
        <v>4230578</v>
      </c>
      <c r="F38" s="4"/>
      <c r="G38" s="5"/>
      <c r="H38" s="31"/>
      <c r="I38" s="44"/>
      <c r="J38" s="51"/>
      <c r="K38" s="33"/>
      <c r="M38" s="22"/>
      <c r="N38" s="4" t="s">
        <v>60</v>
      </c>
      <c r="O38" s="4"/>
      <c r="P38" s="19">
        <v>6100000</v>
      </c>
      <c r="Q38" s="5"/>
      <c r="R38" s="5"/>
      <c r="S38" s="50"/>
      <c r="T38" s="37"/>
      <c r="U38" s="4"/>
      <c r="V38" s="33"/>
    </row>
    <row r="39" spans="2:26" x14ac:dyDescent="0.25">
      <c r="B39" s="3"/>
      <c r="C39" s="4" t="s">
        <v>61</v>
      </c>
      <c r="D39" s="4"/>
      <c r="E39" s="19">
        <f>SUM(E40:E44)</f>
        <v>35588185</v>
      </c>
      <c r="F39" s="4"/>
      <c r="G39" s="5"/>
      <c r="H39" s="31"/>
      <c r="I39" s="44"/>
      <c r="J39" s="37"/>
      <c r="K39" s="6"/>
      <c r="M39" s="22"/>
      <c r="N39" s="4" t="s">
        <v>61</v>
      </c>
      <c r="O39" s="4"/>
      <c r="P39" s="19">
        <v>30251240</v>
      </c>
      <c r="Q39" s="5"/>
      <c r="R39" s="15" t="str">
        <f>IF(O25=0,"",IF(O39=O25,"Yes","Not equal"))</f>
        <v/>
      </c>
      <c r="S39" s="43"/>
      <c r="T39" s="4"/>
      <c r="U39" s="4"/>
      <c r="V39" s="33"/>
    </row>
    <row r="40" spans="2:26" x14ac:dyDescent="0.25">
      <c r="B40" s="3"/>
      <c r="C40" s="52" t="s">
        <v>62</v>
      </c>
      <c r="D40" s="4"/>
      <c r="E40" s="55">
        <v>6366108.0599999996</v>
      </c>
      <c r="F40" s="4"/>
      <c r="G40" s="45"/>
      <c r="H40" s="39"/>
      <c r="I40" s="44"/>
      <c r="J40" s="37"/>
      <c r="K40" s="6"/>
      <c r="M40" s="22"/>
      <c r="N40" s="52" t="s">
        <v>62</v>
      </c>
      <c r="O40" s="4"/>
      <c r="P40" s="55">
        <v>5009697.18</v>
      </c>
      <c r="Q40" s="45"/>
      <c r="R40" s="15"/>
      <c r="S40" s="45"/>
      <c r="T40" s="4"/>
      <c r="U40" s="4"/>
      <c r="V40" s="33"/>
    </row>
    <row r="41" spans="2:26" x14ac:dyDescent="0.25">
      <c r="B41" s="3"/>
      <c r="C41" s="52" t="s">
        <v>63</v>
      </c>
      <c r="D41" s="4"/>
      <c r="E41" s="55">
        <v>2122036.02</v>
      </c>
      <c r="F41" s="4"/>
      <c r="G41" s="45"/>
      <c r="H41" s="39"/>
      <c r="I41" s="44"/>
      <c r="J41" s="37"/>
      <c r="K41" s="6"/>
      <c r="M41" s="22"/>
      <c r="N41" s="52" t="s">
        <v>63</v>
      </c>
      <c r="O41" s="4"/>
      <c r="P41" s="55">
        <v>1669899.06</v>
      </c>
      <c r="Q41" s="45"/>
      <c r="R41" s="15"/>
      <c r="S41" s="45"/>
      <c r="T41" s="4"/>
      <c r="U41" s="4"/>
      <c r="V41" s="33"/>
    </row>
    <row r="42" spans="2:26" x14ac:dyDescent="0.25">
      <c r="B42" s="3"/>
      <c r="C42" s="52" t="s">
        <v>64</v>
      </c>
      <c r="D42" s="4"/>
      <c r="E42" s="55">
        <v>6555674.005353272</v>
      </c>
      <c r="F42" s="4"/>
      <c r="G42" s="45"/>
      <c r="H42" s="39"/>
      <c r="I42" s="44"/>
      <c r="J42" s="37"/>
      <c r="K42" s="6"/>
      <c r="M42" s="22"/>
      <c r="N42" s="52" t="s">
        <v>64</v>
      </c>
      <c r="O42" s="4"/>
      <c r="P42" s="55">
        <v>7404614.3500000043</v>
      </c>
      <c r="Q42" s="45"/>
      <c r="R42" s="15"/>
      <c r="S42" s="45"/>
      <c r="T42" s="4"/>
      <c r="U42" s="37"/>
      <c r="V42" s="33"/>
    </row>
    <row r="43" spans="2:26" x14ac:dyDescent="0.25">
      <c r="B43" s="3"/>
      <c r="C43" s="52" t="s">
        <v>65</v>
      </c>
      <c r="D43" s="4"/>
      <c r="E43" s="55">
        <v>3568078.7546467287</v>
      </c>
      <c r="F43" s="4"/>
      <c r="G43" s="45"/>
      <c r="H43" s="39"/>
      <c r="I43" s="44"/>
      <c r="J43" s="37"/>
      <c r="K43" s="6"/>
      <c r="M43" s="22"/>
      <c r="N43" s="52" t="s">
        <v>65</v>
      </c>
      <c r="O43" s="4"/>
      <c r="P43" s="55">
        <v>2807837.05</v>
      </c>
      <c r="Q43" s="45"/>
      <c r="R43" s="15"/>
      <c r="S43" s="45"/>
      <c r="T43" s="4"/>
      <c r="U43" s="4"/>
      <c r="V43" s="33"/>
    </row>
    <row r="44" spans="2:26" x14ac:dyDescent="0.25">
      <c r="B44" s="3"/>
      <c r="C44" s="52" t="s">
        <v>66</v>
      </c>
      <c r="D44" s="4"/>
      <c r="E44" s="55">
        <v>16976288.16</v>
      </c>
      <c r="F44" s="4"/>
      <c r="G44" s="45"/>
      <c r="H44" s="39"/>
      <c r="I44" s="44"/>
      <c r="J44" s="37"/>
      <c r="K44" s="6"/>
      <c r="M44" s="22"/>
      <c r="N44" s="52" t="s">
        <v>66</v>
      </c>
      <c r="O44" s="4"/>
      <c r="P44" s="55">
        <v>13359192.479999999</v>
      </c>
      <c r="Q44" s="45"/>
      <c r="R44" s="15"/>
      <c r="S44" s="45"/>
      <c r="T44" s="4"/>
      <c r="U44" s="4"/>
      <c r="V44" s="33"/>
    </row>
    <row r="45" spans="2:26" x14ac:dyDescent="0.25">
      <c r="B45" s="3"/>
      <c r="C45" s="4" t="s">
        <v>53</v>
      </c>
      <c r="D45" s="4"/>
      <c r="E45" s="19"/>
      <c r="F45" s="4"/>
      <c r="G45" s="43"/>
      <c r="H45" s="31"/>
      <c r="J45" s="4"/>
      <c r="K45" s="6"/>
      <c r="M45" s="22"/>
      <c r="N45" s="4" t="s">
        <v>68</v>
      </c>
      <c r="O45" s="4"/>
      <c r="P45" s="19">
        <v>1407884.6300000008</v>
      </c>
      <c r="Q45" s="43"/>
      <c r="R45" s="15"/>
      <c r="S45" s="50"/>
      <c r="T45" s="37"/>
      <c r="U45" s="4"/>
      <c r="V45" s="33"/>
    </row>
    <row r="46" spans="2:26" x14ac:dyDescent="0.25">
      <c r="B46" s="3"/>
      <c r="C46" s="4" t="s">
        <v>54</v>
      </c>
      <c r="D46" s="4"/>
      <c r="E46" s="19"/>
      <c r="F46" s="4"/>
      <c r="G46" s="43"/>
      <c r="H46" s="31"/>
      <c r="J46" s="37"/>
      <c r="K46" s="6"/>
      <c r="M46" s="22"/>
      <c r="N46" s="4" t="s">
        <v>54</v>
      </c>
      <c r="O46" s="4"/>
      <c r="P46" s="19"/>
      <c r="Q46" s="43"/>
      <c r="R46" s="15"/>
      <c r="S46" s="43"/>
      <c r="T46" s="4"/>
      <c r="U46" s="4"/>
      <c r="V46" s="33"/>
    </row>
    <row r="47" spans="2:26" ht="15.75" thickBot="1" x14ac:dyDescent="0.3">
      <c r="B47" s="3"/>
      <c r="C47" s="4"/>
      <c r="D47" s="4"/>
      <c r="E47" s="41">
        <f>IF(SUM(E34:E46)=0,"",SUM(E34:E46)-E39)</f>
        <v>70734534</v>
      </c>
      <c r="F47" s="4"/>
      <c r="G47" s="15"/>
      <c r="H47" s="42" t="str">
        <f>IF(E47="","",IF(E47=0,"",IF(E47=E25,"Yes","Not equal")))</f>
        <v>Yes</v>
      </c>
      <c r="I47" s="4" t="s">
        <v>30</v>
      </c>
      <c r="J47" s="4"/>
      <c r="K47" s="6"/>
      <c r="M47" s="22"/>
      <c r="N47" s="4"/>
      <c r="O47" s="4"/>
      <c r="P47" s="41">
        <f>IF(SUM(P34:P46)=0,"",SUM(P34:P46)-P39)</f>
        <v>55663302</v>
      </c>
      <c r="Q47" s="5"/>
      <c r="R47" s="5"/>
      <c r="S47" s="42" t="str">
        <f>IF(P47="","",IF(P47=0,"",IF(P47=P25,"Yes","Not equal")))</f>
        <v>Yes</v>
      </c>
      <c r="T47" s="4" t="s">
        <v>34</v>
      </c>
      <c r="U47" s="37"/>
      <c r="V47" s="33"/>
      <c r="Z47" s="47"/>
    </row>
    <row r="48" spans="2:26" x14ac:dyDescent="0.25">
      <c r="B48" s="3"/>
      <c r="C48" s="4"/>
      <c r="D48" s="4"/>
      <c r="E48" s="20"/>
      <c r="F48" s="4"/>
      <c r="G48" s="5"/>
      <c r="H48" s="15"/>
      <c r="I48" s="4"/>
      <c r="J48" s="4"/>
      <c r="K48" s="6"/>
      <c r="M48" s="22"/>
      <c r="N48" s="37"/>
      <c r="O48" s="4"/>
      <c r="P48" s="20"/>
      <c r="Q48" s="5"/>
      <c r="R48" s="5"/>
      <c r="S48" s="43"/>
      <c r="T48" s="4"/>
      <c r="U48" s="37"/>
      <c r="V48" s="33"/>
      <c r="Z48" s="47"/>
    </row>
    <row r="49" spans="2:27" x14ac:dyDescent="0.25">
      <c r="B49" s="22">
        <v>5</v>
      </c>
      <c r="C49" s="23" t="s">
        <v>44</v>
      </c>
      <c r="D49" s="4"/>
      <c r="E49" s="19">
        <v>29181901.903620001</v>
      </c>
      <c r="F49" s="4"/>
      <c r="G49" s="15" t="s">
        <v>38</v>
      </c>
      <c r="H49" s="15"/>
      <c r="I49" s="4"/>
      <c r="J49" s="4"/>
      <c r="K49" s="33"/>
      <c r="M49" s="22">
        <v>5</v>
      </c>
      <c r="N49" s="23" t="s">
        <v>56</v>
      </c>
      <c r="O49" s="4"/>
      <c r="P49" s="19">
        <v>28938087.620000001</v>
      </c>
      <c r="Q49" s="5"/>
      <c r="R49" s="15" t="s">
        <v>49</v>
      </c>
      <c r="S49" s="43"/>
      <c r="T49" s="4"/>
      <c r="U49" s="4"/>
      <c r="V49" s="33"/>
      <c r="Z49" s="48"/>
    </row>
    <row r="50" spans="2:27" x14ac:dyDescent="0.25">
      <c r="B50" s="3"/>
      <c r="C50" s="4"/>
      <c r="D50" s="4"/>
      <c r="E50" s="18"/>
      <c r="F50" s="4"/>
      <c r="G50" s="5"/>
      <c r="H50" s="15"/>
      <c r="I50" s="4"/>
      <c r="J50" s="4"/>
      <c r="K50" s="6"/>
      <c r="M50" s="22"/>
      <c r="N50" s="4"/>
      <c r="O50" s="4"/>
      <c r="P50" s="18"/>
      <c r="Q50" s="5"/>
      <c r="R50" s="5"/>
      <c r="S50" s="43"/>
      <c r="T50" s="4"/>
      <c r="U50" s="4"/>
      <c r="V50" s="33"/>
    </row>
    <row r="51" spans="2:27" x14ac:dyDescent="0.25">
      <c r="B51" s="22">
        <v>6</v>
      </c>
      <c r="C51" s="23" t="s">
        <v>42</v>
      </c>
      <c r="D51" s="4"/>
      <c r="E51" s="18"/>
      <c r="F51" s="4"/>
      <c r="G51" s="5"/>
      <c r="H51" s="15"/>
      <c r="I51" s="4"/>
      <c r="J51" s="4"/>
      <c r="K51" s="6"/>
      <c r="M51" s="22">
        <v>6</v>
      </c>
      <c r="N51" s="23" t="s">
        <v>57</v>
      </c>
      <c r="O51" s="4"/>
      <c r="P51" s="18"/>
      <c r="Q51" s="5"/>
      <c r="R51" s="5"/>
      <c r="S51" s="43"/>
      <c r="T51" s="4"/>
      <c r="U51" s="4"/>
      <c r="V51" s="33"/>
      <c r="Z51" s="48"/>
    </row>
    <row r="52" spans="2:27" x14ac:dyDescent="0.25">
      <c r="B52" s="3"/>
      <c r="C52" s="4" t="s">
        <v>9</v>
      </c>
      <c r="D52" s="4"/>
      <c r="E52" s="19">
        <v>21621281.903620001</v>
      </c>
      <c r="F52" s="4"/>
      <c r="G52" s="5"/>
      <c r="H52" s="24"/>
      <c r="I52" s="4"/>
      <c r="J52" s="15"/>
      <c r="K52" s="33"/>
      <c r="M52" s="22"/>
      <c r="N52" s="4" t="s">
        <v>9</v>
      </c>
      <c r="O52" s="4"/>
      <c r="P52" s="19">
        <v>13475785.039999999</v>
      </c>
      <c r="Q52" s="5"/>
      <c r="R52" s="43"/>
      <c r="S52" s="43"/>
      <c r="T52" s="4" t="s">
        <v>41</v>
      </c>
      <c r="U52" s="4"/>
      <c r="V52" s="33"/>
    </row>
    <row r="53" spans="2:27" x14ac:dyDescent="0.25">
      <c r="B53" s="3"/>
      <c r="C53" s="4" t="s">
        <v>10</v>
      </c>
      <c r="D53" s="4"/>
      <c r="E53" s="19"/>
      <c r="F53" s="4"/>
      <c r="G53" s="5"/>
      <c r="H53" s="15"/>
      <c r="I53" s="4"/>
      <c r="J53" s="32"/>
      <c r="K53" s="33"/>
      <c r="M53" s="22"/>
      <c r="N53" s="4" t="s">
        <v>10</v>
      </c>
      <c r="O53" s="4"/>
      <c r="P53" s="19"/>
      <c r="Q53" s="5"/>
      <c r="R53" s="43"/>
      <c r="S53" s="43"/>
      <c r="T53" s="4"/>
      <c r="U53" s="4"/>
      <c r="V53" s="33"/>
    </row>
    <row r="54" spans="2:27" x14ac:dyDescent="0.25">
      <c r="B54" s="3"/>
      <c r="C54" s="4" t="s">
        <v>35</v>
      </c>
      <c r="D54" s="4"/>
      <c r="E54" s="19">
        <v>7560620</v>
      </c>
      <c r="F54" s="4"/>
      <c r="G54" s="5"/>
      <c r="H54" s="24"/>
      <c r="I54" s="4"/>
      <c r="J54" s="15"/>
      <c r="K54" s="33"/>
      <c r="M54" s="22"/>
      <c r="N54" s="4" t="s">
        <v>35</v>
      </c>
      <c r="O54" s="4"/>
      <c r="P54" s="19">
        <v>7021538.5800000001</v>
      </c>
      <c r="Q54" s="5"/>
      <c r="R54" s="43"/>
      <c r="S54" s="43"/>
      <c r="T54" s="4"/>
      <c r="U54" s="4"/>
      <c r="V54" s="6"/>
    </row>
    <row r="55" spans="2:27" x14ac:dyDescent="0.25">
      <c r="B55" s="3"/>
      <c r="C55" s="4" t="s">
        <v>11</v>
      </c>
      <c r="D55" s="4"/>
      <c r="E55" s="19"/>
      <c r="F55" s="4"/>
      <c r="G55" s="5"/>
      <c r="H55" s="24"/>
      <c r="I55" s="4"/>
      <c r="J55" s="32"/>
      <c r="K55" s="33"/>
      <c r="M55" s="22"/>
      <c r="N55" s="4" t="s">
        <v>11</v>
      </c>
      <c r="O55" s="4"/>
      <c r="P55" s="19">
        <v>7140000</v>
      </c>
      <c r="Q55" s="5"/>
      <c r="R55" s="43"/>
      <c r="S55" s="43"/>
      <c r="T55" s="4"/>
      <c r="U55" s="4"/>
      <c r="V55" s="6"/>
      <c r="Z55" s="44"/>
    </row>
    <row r="56" spans="2:27" x14ac:dyDescent="0.25">
      <c r="B56" s="3"/>
      <c r="C56" s="4" t="s">
        <v>28</v>
      </c>
      <c r="D56" s="4"/>
      <c r="E56" s="19"/>
      <c r="F56" s="4"/>
      <c r="G56" s="5"/>
      <c r="H56" s="24"/>
      <c r="I56" s="4"/>
      <c r="J56" s="32"/>
      <c r="K56" s="6"/>
      <c r="M56" s="22"/>
      <c r="N56" s="4" t="s">
        <v>58</v>
      </c>
      <c r="O56" s="4"/>
      <c r="P56" s="19">
        <v>1300764</v>
      </c>
      <c r="Q56" s="5"/>
      <c r="R56" s="43"/>
      <c r="S56" s="43"/>
      <c r="T56" s="4"/>
      <c r="U56" s="4"/>
      <c r="V56" s="6"/>
      <c r="Z56" s="44"/>
      <c r="AA56" s="48"/>
    </row>
    <row r="57" spans="2:27" x14ac:dyDescent="0.25">
      <c r="B57" s="3"/>
      <c r="C57" s="4" t="s">
        <v>29</v>
      </c>
      <c r="D57" s="4"/>
      <c r="E57" s="19"/>
      <c r="F57" s="4"/>
      <c r="G57" s="5"/>
      <c r="H57" s="15"/>
      <c r="I57" s="4"/>
      <c r="J57" s="32"/>
      <c r="K57" s="6"/>
      <c r="M57" s="22"/>
      <c r="N57" s="4" t="s">
        <v>29</v>
      </c>
      <c r="O57" s="4"/>
      <c r="P57" s="19"/>
      <c r="Q57" s="5"/>
      <c r="R57" s="43"/>
      <c r="S57" s="4"/>
      <c r="T57" s="4"/>
      <c r="U57" s="4"/>
      <c r="V57" s="6"/>
    </row>
    <row r="58" spans="2:27" ht="15.75" thickBot="1" x14ac:dyDescent="0.3">
      <c r="B58" s="3"/>
      <c r="C58" s="4"/>
      <c r="D58" s="4"/>
      <c r="E58" s="21">
        <f>IF(SUM(E52:E57)=0,"",SUM(E52:E57))</f>
        <v>29181901.903620001</v>
      </c>
      <c r="F58" s="4"/>
      <c r="G58" s="15"/>
      <c r="H58" s="15" t="str">
        <f>IF(E58="","",IF(E58=0,"",IF(E58=E49,"Yes","Not equal")))</f>
        <v>Yes</v>
      </c>
      <c r="I58" s="4" t="s">
        <v>39</v>
      </c>
      <c r="J58" s="32"/>
      <c r="K58" s="6"/>
      <c r="M58" s="22"/>
      <c r="N58" s="4"/>
      <c r="O58" s="4"/>
      <c r="P58" s="21">
        <f>IF(SUM(P52:P57)=0,"",SUM(P52:P57))</f>
        <v>28938087.619999997</v>
      </c>
      <c r="Q58" s="5"/>
      <c r="R58" s="43"/>
      <c r="S58" s="15" t="str">
        <f>IF(P58="","",IF(P58=P49,"Yes","Not equal"))</f>
        <v>Yes</v>
      </c>
      <c r="T58" s="4" t="s">
        <v>50</v>
      </c>
      <c r="U58" s="4"/>
      <c r="V58" s="6"/>
      <c r="Y58" s="48"/>
    </row>
    <row r="59" spans="2:27" x14ac:dyDescent="0.25">
      <c r="B59" s="3"/>
      <c r="C59" s="4"/>
      <c r="D59" s="4"/>
      <c r="E59" s="20"/>
      <c r="F59" s="4"/>
      <c r="G59" s="5"/>
      <c r="H59" s="15"/>
      <c r="I59" s="4"/>
      <c r="J59" s="32"/>
      <c r="K59" s="6"/>
      <c r="M59" s="22"/>
      <c r="N59" s="4"/>
      <c r="O59" s="4"/>
      <c r="P59" s="20"/>
      <c r="Q59" s="5"/>
      <c r="R59" s="32"/>
      <c r="S59" s="4"/>
      <c r="T59" s="4"/>
      <c r="U59" s="4"/>
      <c r="V59" s="6"/>
      <c r="Y59" s="48"/>
    </row>
    <row r="60" spans="2:27" x14ac:dyDescent="0.25">
      <c r="B60" s="22">
        <v>7</v>
      </c>
      <c r="C60" s="25" t="s">
        <v>43</v>
      </c>
      <c r="D60" s="4"/>
      <c r="E60" s="20"/>
      <c r="F60" s="4"/>
      <c r="G60" s="5"/>
      <c r="H60" s="15"/>
      <c r="I60" s="4"/>
      <c r="J60" s="32"/>
      <c r="K60" s="6"/>
      <c r="M60" s="22">
        <v>7</v>
      </c>
      <c r="N60" s="25" t="s">
        <v>36</v>
      </c>
      <c r="O60" s="4"/>
      <c r="P60" s="20"/>
      <c r="Q60" s="5"/>
      <c r="R60" s="32"/>
      <c r="S60" s="4"/>
      <c r="T60" s="4"/>
      <c r="U60" s="4"/>
      <c r="V60" s="6"/>
    </row>
    <row r="61" spans="2:27" x14ac:dyDescent="0.25">
      <c r="B61" s="3"/>
      <c r="C61" s="4" t="s">
        <v>9</v>
      </c>
      <c r="D61" s="4"/>
      <c r="E61" s="19">
        <v>4230578</v>
      </c>
      <c r="F61" s="4"/>
      <c r="G61" s="5"/>
      <c r="H61" s="15"/>
      <c r="I61" s="4"/>
      <c r="J61" s="32"/>
      <c r="K61" s="6"/>
      <c r="M61" s="22"/>
      <c r="N61" s="4" t="s">
        <v>9</v>
      </c>
      <c r="O61" s="4"/>
      <c r="P61" s="19">
        <v>6100000</v>
      </c>
      <c r="Q61" s="5"/>
      <c r="R61" s="32"/>
      <c r="S61" s="4"/>
      <c r="T61" s="4"/>
      <c r="U61" s="4"/>
      <c r="V61" s="6"/>
    </row>
    <row r="62" spans="2:27" x14ac:dyDescent="0.25">
      <c r="B62" s="3"/>
      <c r="C62" s="4" t="s">
        <v>10</v>
      </c>
      <c r="D62" s="4"/>
      <c r="E62" s="19"/>
      <c r="F62" s="4"/>
      <c r="G62" s="5"/>
      <c r="H62" s="15"/>
      <c r="I62" s="4"/>
      <c r="J62" s="32"/>
      <c r="K62" s="6"/>
      <c r="M62" s="22"/>
      <c r="N62" s="4" t="s">
        <v>10</v>
      </c>
      <c r="O62" s="4"/>
      <c r="P62" s="19"/>
      <c r="Q62" s="5"/>
      <c r="R62" s="32"/>
      <c r="S62" s="32"/>
      <c r="T62" s="4"/>
      <c r="U62" s="4"/>
      <c r="V62" s="6"/>
    </row>
    <row r="63" spans="2:27" x14ac:dyDescent="0.25">
      <c r="B63" s="3"/>
      <c r="C63" s="4" t="s">
        <v>35</v>
      </c>
      <c r="D63" s="4"/>
      <c r="E63" s="19"/>
      <c r="F63" s="4"/>
      <c r="G63" s="5"/>
      <c r="H63" s="15"/>
      <c r="I63" s="4"/>
      <c r="J63" s="32"/>
      <c r="K63" s="6"/>
      <c r="M63" s="22"/>
      <c r="N63" s="4" t="s">
        <v>35</v>
      </c>
      <c r="O63" s="4"/>
      <c r="P63" s="19">
        <v>2051428.7084914667</v>
      </c>
      <c r="Q63" s="5"/>
      <c r="R63" s="32"/>
      <c r="S63" s="32"/>
      <c r="T63" s="4"/>
      <c r="U63" s="4"/>
      <c r="V63" s="6"/>
    </row>
    <row r="64" spans="2:27" x14ac:dyDescent="0.25">
      <c r="B64" s="3"/>
      <c r="C64" s="4" t="s">
        <v>37</v>
      </c>
      <c r="D64" s="4"/>
      <c r="E64" s="19"/>
      <c r="F64" s="4"/>
      <c r="G64" s="5"/>
      <c r="H64" s="15"/>
      <c r="I64" s="4"/>
      <c r="J64" s="4"/>
      <c r="K64" s="6"/>
      <c r="M64" s="22"/>
      <c r="N64" s="4" t="s">
        <v>37</v>
      </c>
      <c r="O64" s="4"/>
      <c r="P64" s="19"/>
      <c r="Q64" s="5"/>
      <c r="R64" s="32"/>
      <c r="S64" s="32"/>
      <c r="T64" s="32"/>
      <c r="U64" s="32"/>
      <c r="V64" s="6"/>
    </row>
    <row r="65" spans="2:22" x14ac:dyDescent="0.25">
      <c r="B65" s="3"/>
      <c r="C65" s="4" t="s">
        <v>28</v>
      </c>
      <c r="D65" s="4"/>
      <c r="E65" s="19"/>
      <c r="F65" s="4"/>
      <c r="G65" s="43"/>
      <c r="H65" s="15"/>
      <c r="I65" s="4"/>
      <c r="J65" s="4"/>
      <c r="K65" s="6"/>
      <c r="M65" s="22"/>
      <c r="N65" s="4" t="s">
        <v>28</v>
      </c>
      <c r="O65" s="4"/>
      <c r="P65" s="19"/>
      <c r="Q65" s="43"/>
      <c r="R65" s="32"/>
      <c r="S65" s="32"/>
      <c r="T65" s="32"/>
      <c r="U65" s="32"/>
      <c r="V65" s="6"/>
    </row>
    <row r="66" spans="2:22" x14ac:dyDescent="0.25">
      <c r="B66" s="3"/>
      <c r="C66" s="4" t="s">
        <v>29</v>
      </c>
      <c r="D66" s="4"/>
      <c r="E66" s="19"/>
      <c r="F66" s="4"/>
      <c r="G66" s="43"/>
      <c r="H66" s="15"/>
      <c r="I66" s="4"/>
      <c r="J66" s="4"/>
      <c r="K66" s="6"/>
      <c r="M66" s="22"/>
      <c r="N66" s="4" t="s">
        <v>29</v>
      </c>
      <c r="O66" s="4"/>
      <c r="P66" s="19"/>
      <c r="Q66" s="43"/>
      <c r="R66" s="32"/>
      <c r="S66" s="32"/>
      <c r="T66" s="32"/>
      <c r="U66" s="32"/>
      <c r="V66" s="6"/>
    </row>
    <row r="67" spans="2:22" ht="15.75" thickBot="1" x14ac:dyDescent="0.3">
      <c r="B67" s="3"/>
      <c r="C67" s="4"/>
      <c r="D67" s="4"/>
      <c r="E67" s="21">
        <f>SUM(E61:E66)</f>
        <v>4230578</v>
      </c>
      <c r="F67" s="4"/>
      <c r="G67" s="5"/>
      <c r="H67" s="15"/>
      <c r="I67" s="4"/>
      <c r="J67" s="4"/>
      <c r="K67" s="6"/>
      <c r="M67" s="22"/>
      <c r="N67" s="4"/>
      <c r="O67" s="4"/>
      <c r="P67" s="21">
        <f>SUM(P61:P64)</f>
        <v>8151428.7084914669</v>
      </c>
      <c r="Q67" s="5"/>
      <c r="R67" s="32"/>
      <c r="S67" s="32"/>
      <c r="T67" s="32"/>
      <c r="U67" s="32"/>
      <c r="V67" s="6"/>
    </row>
    <row r="68" spans="2:22" x14ac:dyDescent="0.25">
      <c r="B68" s="3"/>
      <c r="C68" s="4"/>
      <c r="D68" s="4"/>
      <c r="E68" s="20"/>
      <c r="F68" s="20"/>
      <c r="G68" s="5"/>
      <c r="H68" s="15"/>
      <c r="I68" s="4"/>
      <c r="J68" s="4"/>
      <c r="K68" s="6"/>
      <c r="M68" s="22"/>
      <c r="N68" s="4"/>
      <c r="O68" s="4"/>
      <c r="P68" s="20"/>
      <c r="Q68" s="5"/>
      <c r="R68" s="32"/>
      <c r="S68" s="4"/>
      <c r="T68" s="4"/>
      <c r="U68" s="4"/>
      <c r="V68" s="6"/>
    </row>
    <row r="69" spans="2:22" x14ac:dyDescent="0.25">
      <c r="B69" s="8"/>
      <c r="C69" s="9"/>
      <c r="D69" s="9"/>
      <c r="E69" s="9"/>
      <c r="F69" s="9"/>
      <c r="G69" s="10"/>
      <c r="H69" s="17"/>
      <c r="I69" s="9"/>
      <c r="J69" s="9"/>
      <c r="K69" s="11"/>
      <c r="M69" s="8"/>
      <c r="N69" s="9"/>
      <c r="O69" s="9"/>
      <c r="P69" s="9"/>
      <c r="Q69" s="10"/>
      <c r="R69" s="36"/>
      <c r="S69" s="9"/>
      <c r="T69" s="9"/>
      <c r="U69" s="9"/>
      <c r="V69" s="11"/>
    </row>
    <row r="71" spans="2:22" x14ac:dyDescent="0.25">
      <c r="C71" t="s">
        <v>47</v>
      </c>
    </row>
    <row r="72" spans="2:22" x14ac:dyDescent="0.25">
      <c r="C72" s="54" t="s">
        <v>67</v>
      </c>
    </row>
    <row r="73" spans="2:22" x14ac:dyDescent="0.25">
      <c r="C73" s="53" t="s">
        <v>72</v>
      </c>
    </row>
    <row r="74" spans="2:22" x14ac:dyDescent="0.25">
      <c r="C74" s="53" t="s">
        <v>71</v>
      </c>
    </row>
    <row r="75" spans="2:22" x14ac:dyDescent="0.25">
      <c r="C75" s="53" t="s">
        <v>73</v>
      </c>
    </row>
    <row r="76" spans="2:22" x14ac:dyDescent="0.25">
      <c r="C76" t="s">
        <v>70</v>
      </c>
    </row>
    <row r="77" spans="2:22" x14ac:dyDescent="0.25">
      <c r="C77" t="s">
        <v>69</v>
      </c>
    </row>
  </sheetData>
  <mergeCells count="4">
    <mergeCell ref="S7:T7"/>
    <mergeCell ref="M5:V5"/>
    <mergeCell ref="H7:I7"/>
    <mergeCell ref="B5:K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2018-11-09T00:01:05Z</dcterms:created>
  <dcterms:modified xsi:type="dcterms:W3CDTF">2018-11-09T00:01:20Z</dcterms:modified>
</cp:coreProperties>
</file>