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filterPrivacy="1" showInkAnnotation="0" autoCompressPictures="0"/>
  <bookViews>
    <workbookView xWindow="-47600" yWindow="0" windowWidth="37660" windowHeight="27460" tabRatio="500"/>
  </bookViews>
  <sheets>
    <sheet name="2014 budg (actuals vs approved)" sheetId="1" r:id="rId1"/>
    <sheet name="2015 budget for approval" sheetId="4" r:id="rId2"/>
  </sheets>
  <definedNames>
    <definedName name="Excel_BuiltIn__FilterDatabase">#REF!</definedName>
    <definedName name="Excel_BuiltIn__FilterDatabase_1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2" i="1"/>
  <c r="C26" i="1"/>
  <c r="B1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C18" i="1"/>
  <c r="B18" i="1"/>
  <c r="C17" i="1"/>
</calcChain>
</file>

<file path=xl/sharedStrings.xml><?xml version="1.0" encoding="utf-8"?>
<sst xmlns="http://schemas.openxmlformats.org/spreadsheetml/2006/main" count="80" uniqueCount="61">
  <si>
    <t>Office space</t>
  </si>
  <si>
    <t>Site visits</t>
  </si>
  <si>
    <t>Other travel</t>
  </si>
  <si>
    <t>Computer hardware</t>
  </si>
  <si>
    <t>Misc admin</t>
  </si>
  <si>
    <t>Bookkeeping</t>
  </si>
  <si>
    <t>Website</t>
  </si>
  <si>
    <t>Insurance</t>
  </si>
  <si>
    <t>Audit fee</t>
  </si>
  <si>
    <t>Payroll</t>
  </si>
  <si>
    <t>Budget</t>
  </si>
  <si>
    <t>Actuals</t>
  </si>
  <si>
    <t>Comments</t>
  </si>
  <si>
    <t>Staff recruitment</t>
  </si>
  <si>
    <t>Staff moving expenses</t>
  </si>
  <si>
    <t>Contracted research work for the Open Philanthropy Project</t>
  </si>
  <si>
    <t>Variance</t>
  </si>
  <si>
    <t>Office space is donated by Good Ventures. Small costs incurred for office maintenance and event space rentals.</t>
  </si>
  <si>
    <t>Traveled more than expected, particularly for the Open Philanthropy Project</t>
  </si>
  <si>
    <t>Added budget item mid-year</t>
  </si>
  <si>
    <t>Close to budget</t>
  </si>
  <si>
    <t>Previously excluded these costs from main budget because they were paid from from a restricted funding account. Recently decided to include them in main budget.</t>
  </si>
  <si>
    <t>Under budgeted for this, particularly for legal fees (for revising employment contacts and trademark registration and monitoring)</t>
  </si>
  <si>
    <t>Total operating expenses</t>
  </si>
  <si>
    <t>Payment processing fees</t>
  </si>
  <si>
    <t>Grants to charities</t>
  </si>
  <si>
    <t>Other spending</t>
  </si>
  <si>
    <t>Total spending</t>
  </si>
  <si>
    <t>Total operating expenses, excluding Open Phil contractors</t>
  </si>
  <si>
    <t>In-kind expenses (includes donated office space and Google AdWords)</t>
  </si>
  <si>
    <t>Fees on unrestricted donations</t>
  </si>
  <si>
    <t>Fees on donations for regranting</t>
  </si>
  <si>
    <t>Co-Executive Directors</t>
  </si>
  <si>
    <t>Research Analysts</t>
  </si>
  <si>
    <t>Interns</t>
  </si>
  <si>
    <t>Conversation Notes Writers</t>
  </si>
  <si>
    <t>Open Phil staff</t>
  </si>
  <si>
    <t>Open Phil contractors</t>
  </si>
  <si>
    <t>Other staff (admin, notes, outreach)</t>
  </si>
  <si>
    <t>Notes</t>
  </si>
  <si>
    <t>Donated by Good Ventures</t>
  </si>
  <si>
    <t>$20k/yr</t>
  </si>
  <si>
    <t>$25k/yr</t>
  </si>
  <si>
    <t>$600/employee/year</t>
  </si>
  <si>
    <t>$50k/yr</t>
  </si>
  <si>
    <t>$15k/year</t>
  </si>
  <si>
    <t>$35k/yr + redesign in 2015</t>
  </si>
  <si>
    <t>$8k/yr</t>
  </si>
  <si>
    <t>Jan - Jun 2015</t>
  </si>
  <si>
    <t>Jul - Dec 2015</t>
  </si>
  <si>
    <t>Budget category</t>
  </si>
  <si>
    <t>Total 2015</t>
  </si>
  <si>
    <t>Notes:</t>
  </si>
  <si>
    <t>-- Includes actuals for January and February</t>
  </si>
  <si>
    <t>-- Excludes grants to charities, payment processing fees, and in-kind goods and services</t>
  </si>
  <si>
    <t>Provisional budget from April 2014 board meeting (for calendar year 2014) versus actuals</t>
  </si>
  <si>
    <t>15 on 1/1/15, projecting adding 8 by 9/1/15</t>
  </si>
  <si>
    <t>8 summer interns/year</t>
  </si>
  <si>
    <t>$2000/new FT employee</t>
  </si>
  <si>
    <t>$2150/mo, rising 150/month each year, plus ~$3500 once a year for audit prep</t>
  </si>
  <si>
    <t>Based on 2014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</si>
</sst>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164" formatCode="#,##0.00;[Red]#,##0.00"/>
    <numFmt numFmtId="165" formatCode="\$#,##0_);[Red]&quot;($&quot;#,##0\)"/>
    <numFmt numFmtId="166" formatCode="&quot;$&quot;#,##0;[Red]&quot;$&quot;#,##0"/>
    <numFmt numFmtId="167" formatCode="&quot;$&quot;#,##0"/>
    <numFmt numFmtId="168" formatCode="m/d/yyyy"/>
    <numFmt numFmtId="169" formatCode="_-&quot;$&quot;* #,##0_-;\-&quot;$&quot;* #,##0_-;_-&quot;$&quot;* &quot;-&quot;??_-;_-@_-"/>
  </numFmts>
  <fonts count="10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name val="Arial"/>
    </font>
    <font>
      <sz val="12"/>
      <color indexed="9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sz val="12"/>
      <color rgb="FFFFFFFF"/>
      <name val="Arial"/>
    </font>
    <font>
      <i/>
      <sz val="12"/>
      <name val="Arial"/>
    </font>
    <font>
      <b/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BFBFB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indexed="8"/>
      </left>
      <right/>
      <top/>
      <bottom/>
      <diagonal/>
    </border>
  </borders>
  <cellStyleXfs count="13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2" borderId="0" xfId="0" applyFont="1" applyFill="1"/>
    <xf numFmtId="14" fontId="3" fillId="2" borderId="0" xfId="0" applyNumberFormat="1" applyFont="1" applyFill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164" fontId="0" fillId="0" borderId="0" xfId="0" applyNumberFormat="1"/>
    <xf numFmtId="165" fontId="2" fillId="4" borderId="0" xfId="0" applyNumberFormat="1" applyFont="1" applyFill="1" applyBorder="1"/>
    <xf numFmtId="165" fontId="2" fillId="3" borderId="0" xfId="0" applyNumberFormat="1" applyFont="1" applyFill="1" applyBorder="1"/>
    <xf numFmtId="165" fontId="2" fillId="7" borderId="0" xfId="0" applyNumberFormat="1" applyFont="1" applyFill="1" applyBorder="1"/>
    <xf numFmtId="165" fontId="3" fillId="2" borderId="1" xfId="0" applyNumberFormat="1" applyFont="1" applyFill="1" applyBorder="1"/>
    <xf numFmtId="0" fontId="2" fillId="8" borderId="0" xfId="0" applyFont="1" applyFill="1"/>
    <xf numFmtId="166" fontId="2" fillId="3" borderId="0" xfId="0" applyNumberFormat="1" applyFont="1" applyFill="1" applyBorder="1"/>
    <xf numFmtId="166" fontId="2" fillId="5" borderId="0" xfId="0" applyNumberFormat="1" applyFont="1" applyFill="1" applyBorder="1"/>
    <xf numFmtId="165" fontId="2" fillId="5" borderId="0" xfId="0" applyNumberFormat="1" applyFont="1" applyFill="1" applyBorder="1"/>
    <xf numFmtId="165" fontId="2" fillId="8" borderId="0" xfId="0" applyNumberFormat="1" applyFont="1" applyFill="1" applyBorder="1"/>
    <xf numFmtId="166" fontId="2" fillId="4" borderId="0" xfId="0" applyNumberFormat="1" applyFont="1" applyFill="1" applyBorder="1"/>
    <xf numFmtId="166" fontId="2" fillId="7" borderId="0" xfId="0" applyNumberFormat="1" applyFont="1" applyFill="1" applyBorder="1"/>
    <xf numFmtId="166" fontId="2" fillId="8" borderId="0" xfId="0" applyNumberFormat="1" applyFont="1" applyFill="1" applyBorder="1"/>
    <xf numFmtId="0" fontId="0" fillId="0" borderId="0" xfId="0" applyAlignment="1">
      <alignment wrapText="1"/>
    </xf>
    <xf numFmtId="14" fontId="3" fillId="2" borderId="0" xfId="0" applyNumberFormat="1" applyFont="1" applyFill="1" applyAlignment="1">
      <alignment wrapText="1"/>
    </xf>
    <xf numFmtId="165" fontId="2" fillId="4" borderId="0" xfId="0" applyNumberFormat="1" applyFont="1" applyFill="1" applyBorder="1" applyAlignment="1">
      <alignment wrapText="1"/>
    </xf>
    <xf numFmtId="165" fontId="2" fillId="3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165" fontId="2" fillId="7" borderId="0" xfId="0" applyNumberFormat="1" applyFont="1" applyFill="1" applyBorder="1" applyAlignment="1">
      <alignment wrapText="1"/>
    </xf>
    <xf numFmtId="165" fontId="2" fillId="8" borderId="0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8" fontId="0" fillId="0" borderId="0" xfId="0" applyNumberFormat="1"/>
    <xf numFmtId="0" fontId="2" fillId="9" borderId="0" xfId="0" applyFont="1" applyFill="1"/>
    <xf numFmtId="0" fontId="7" fillId="10" borderId="0" xfId="0" applyFont="1" applyFill="1"/>
    <xf numFmtId="0" fontId="3" fillId="2" borderId="0" xfId="0" applyFont="1" applyFill="1" applyAlignment="1">
      <alignment wrapText="1"/>
    </xf>
    <xf numFmtId="167" fontId="2" fillId="9" borderId="0" xfId="0" applyNumberFormat="1" applyFont="1" applyFill="1"/>
    <xf numFmtId="167" fontId="7" fillId="10" borderId="0" xfId="0" applyNumberFormat="1" applyFont="1" applyFill="1" applyAlignment="1">
      <alignment horizontal="right"/>
    </xf>
    <xf numFmtId="167" fontId="2" fillId="6" borderId="0" xfId="0" applyNumberFormat="1" applyFont="1" applyFill="1"/>
    <xf numFmtId="0" fontId="2" fillId="9" borderId="0" xfId="0" applyFont="1" applyFill="1" applyAlignment="1">
      <alignment wrapText="1"/>
    </xf>
    <xf numFmtId="0" fontId="2" fillId="11" borderId="0" xfId="0" applyFont="1" applyFill="1"/>
    <xf numFmtId="167" fontId="2" fillId="11" borderId="0" xfId="0" applyNumberFormat="1" applyFont="1" applyFill="1"/>
    <xf numFmtId="0" fontId="8" fillId="11" borderId="0" xfId="0" applyFont="1" applyFill="1" applyAlignment="1">
      <alignment horizontal="right"/>
    </xf>
    <xf numFmtId="167" fontId="8" fillId="11" borderId="0" xfId="0" applyNumberFormat="1" applyFont="1" applyFill="1"/>
    <xf numFmtId="0" fontId="2" fillId="11" borderId="0" xfId="0" applyFont="1" applyFill="1" applyAlignment="1">
      <alignment wrapText="1"/>
    </xf>
    <xf numFmtId="0" fontId="9" fillId="0" borderId="0" xfId="0" applyFont="1"/>
    <xf numFmtId="0" fontId="7" fillId="12" borderId="0" xfId="0" applyFont="1" applyFill="1" applyAlignment="1">
      <alignment wrapText="1"/>
    </xf>
    <xf numFmtId="168" fontId="7" fillId="12" borderId="0" xfId="0" applyNumberFormat="1" applyFont="1" applyFill="1" applyAlignment="1">
      <alignment wrapText="1"/>
    </xf>
    <xf numFmtId="0" fontId="8" fillId="0" borderId="0" xfId="0" quotePrefix="1" applyFont="1"/>
    <xf numFmtId="0" fontId="8" fillId="0" borderId="0" xfId="0" quotePrefix="1" applyFont="1" applyFill="1"/>
    <xf numFmtId="0" fontId="2" fillId="3" borderId="0" xfId="0" applyFont="1" applyFill="1" applyAlignment="1"/>
    <xf numFmtId="0" fontId="2" fillId="5" borderId="0" xfId="0" applyFont="1" applyFill="1" applyAlignment="1"/>
    <xf numFmtId="0" fontId="2" fillId="13" borderId="0" xfId="0" applyFont="1" applyFill="1" applyAlignment="1"/>
    <xf numFmtId="0" fontId="2" fillId="6" borderId="0" xfId="0" applyFont="1" applyFill="1" applyAlignment="1"/>
    <xf numFmtId="0" fontId="2" fillId="11" borderId="0" xfId="0" applyFont="1" applyFill="1" applyAlignment="1"/>
    <xf numFmtId="0" fontId="2" fillId="9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3" fillId="2" borderId="0" xfId="0" applyFont="1" applyFill="1" applyAlignment="1"/>
    <xf numFmtId="0" fontId="0" fillId="0" borderId="0" xfId="0" applyAlignment="1"/>
    <xf numFmtId="169" fontId="2" fillId="3" borderId="0" xfId="128" applyNumberFormat="1" applyFont="1" applyFill="1" applyAlignment="1"/>
    <xf numFmtId="169" fontId="2" fillId="5" borderId="0" xfId="128" applyNumberFormat="1" applyFont="1" applyFill="1" applyAlignment="1"/>
    <xf numFmtId="169" fontId="2" fillId="13" borderId="0" xfId="128" applyNumberFormat="1" applyFont="1" applyFill="1" applyAlignment="1"/>
    <xf numFmtId="169" fontId="2" fillId="6" borderId="0" xfId="128" applyNumberFormat="1" applyFont="1" applyFill="1" applyAlignment="1"/>
    <xf numFmtId="169" fontId="2" fillId="7" borderId="0" xfId="128" applyNumberFormat="1" applyFont="1" applyFill="1" applyAlignment="1"/>
    <xf numFmtId="169" fontId="2" fillId="8" borderId="0" xfId="128" applyNumberFormat="1" applyFont="1" applyFill="1" applyAlignment="1"/>
    <xf numFmtId="169" fontId="3" fillId="2" borderId="0" xfId="128" applyNumberFormat="1" applyFont="1" applyFill="1" applyAlignment="1"/>
    <xf numFmtId="168" fontId="7" fillId="12" borderId="0" xfId="0" applyNumberFormat="1" applyFont="1" applyFill="1" applyAlignment="1">
      <alignment horizontal="right" wrapText="1"/>
    </xf>
  </cellXfs>
  <cellStyles count="135">
    <cellStyle name="Currency" xfId="128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H14" sqref="H14"/>
    </sheetView>
  </sheetViews>
  <sheetFormatPr baseColWidth="10" defaultColWidth="11.5" defaultRowHeight="12" x14ac:dyDescent="0"/>
  <cols>
    <col min="1" max="1" width="43.6640625" customWidth="1"/>
    <col min="2" max="2" width="25.1640625" customWidth="1"/>
    <col min="3" max="4" width="24.6640625" customWidth="1"/>
    <col min="5" max="5" width="34.83203125" style="21" customWidth="1"/>
  </cols>
  <sheetData>
    <row r="1" spans="1:13" ht="15">
      <c r="A1" s="42" t="s">
        <v>55</v>
      </c>
    </row>
    <row r="2" spans="1:13" ht="15">
      <c r="A2" s="1"/>
      <c r="B2" s="1"/>
      <c r="C2" s="1"/>
      <c r="D2" s="1"/>
    </row>
    <row r="3" spans="1:13" ht="15">
      <c r="A3" s="2"/>
      <c r="B3" s="3" t="s">
        <v>10</v>
      </c>
      <c r="C3" s="3" t="s">
        <v>11</v>
      </c>
      <c r="D3" s="3" t="s">
        <v>16</v>
      </c>
      <c r="E3" s="22" t="s">
        <v>12</v>
      </c>
    </row>
    <row r="4" spans="1:13" ht="15">
      <c r="A4" s="1" t="s">
        <v>9</v>
      </c>
      <c r="B4" s="9">
        <v>1229707.7174999998</v>
      </c>
      <c r="C4" s="9">
        <v>1224795</v>
      </c>
      <c r="D4" s="18">
        <f>(C4-B4)</f>
        <v>-4912.7174999997951</v>
      </c>
      <c r="E4" s="23" t="s">
        <v>20</v>
      </c>
      <c r="G4" s="8"/>
      <c r="H4" s="8"/>
      <c r="I4" s="8"/>
      <c r="J4" s="8"/>
      <c r="K4" s="8"/>
      <c r="L4" s="8"/>
      <c r="M4" s="8"/>
    </row>
    <row r="5" spans="1:13" ht="60">
      <c r="A5" s="4" t="s">
        <v>0</v>
      </c>
      <c r="B5" s="10">
        <v>0</v>
      </c>
      <c r="C5" s="10">
        <v>3525</v>
      </c>
      <c r="D5" s="14">
        <f t="shared" ref="D5:D16" si="0">(C5-B5)</f>
        <v>3525</v>
      </c>
      <c r="E5" s="24" t="s">
        <v>17</v>
      </c>
    </row>
    <row r="6" spans="1:13" ht="15">
      <c r="A6" s="1" t="s">
        <v>1</v>
      </c>
      <c r="B6" s="9">
        <v>20000</v>
      </c>
      <c r="C6" s="9">
        <v>19027</v>
      </c>
      <c r="D6" s="18">
        <f t="shared" si="0"/>
        <v>-973</v>
      </c>
      <c r="E6" s="23" t="s">
        <v>20</v>
      </c>
    </row>
    <row r="7" spans="1:13" ht="45">
      <c r="A7" s="4" t="s">
        <v>2</v>
      </c>
      <c r="B7" s="10">
        <v>9890</v>
      </c>
      <c r="C7" s="10">
        <v>26720</v>
      </c>
      <c r="D7" s="14">
        <f t="shared" si="0"/>
        <v>16830</v>
      </c>
      <c r="E7" s="24" t="s">
        <v>18</v>
      </c>
    </row>
    <row r="8" spans="1:13" ht="15">
      <c r="A8" s="5" t="s">
        <v>3</v>
      </c>
      <c r="B8" s="9">
        <v>7732.08</v>
      </c>
      <c r="C8" s="9">
        <v>7253</v>
      </c>
      <c r="D8" s="18">
        <f t="shared" si="0"/>
        <v>-479.07999999999993</v>
      </c>
      <c r="E8" s="23" t="s">
        <v>20</v>
      </c>
    </row>
    <row r="9" spans="1:13" ht="60">
      <c r="A9" s="6" t="s">
        <v>4</v>
      </c>
      <c r="B9" s="10">
        <v>26168.92</v>
      </c>
      <c r="C9" s="10">
        <v>47068</v>
      </c>
      <c r="D9" s="14">
        <f t="shared" si="0"/>
        <v>20899.080000000002</v>
      </c>
      <c r="E9" s="24" t="s">
        <v>22</v>
      </c>
    </row>
    <row r="10" spans="1:13" ht="15">
      <c r="A10" s="5" t="s">
        <v>13</v>
      </c>
      <c r="B10" s="16"/>
      <c r="C10" s="16">
        <v>11374</v>
      </c>
      <c r="D10" s="15">
        <f t="shared" si="0"/>
        <v>11374</v>
      </c>
      <c r="E10" s="25" t="s">
        <v>19</v>
      </c>
    </row>
    <row r="11" spans="1:13" ht="15">
      <c r="A11" s="6" t="s">
        <v>14</v>
      </c>
      <c r="B11" s="10"/>
      <c r="C11" s="10">
        <v>10480</v>
      </c>
      <c r="D11" s="14">
        <f t="shared" si="0"/>
        <v>10480</v>
      </c>
      <c r="E11" s="24" t="s">
        <v>19</v>
      </c>
    </row>
    <row r="12" spans="1:13" ht="15">
      <c r="A12" s="5" t="s">
        <v>5</v>
      </c>
      <c r="B12" s="9">
        <v>28880</v>
      </c>
      <c r="C12" s="9">
        <v>26378</v>
      </c>
      <c r="D12" s="18">
        <f t="shared" si="0"/>
        <v>-2502</v>
      </c>
      <c r="E12" s="23" t="s">
        <v>20</v>
      </c>
    </row>
    <row r="13" spans="1:13" ht="15">
      <c r="A13" s="6" t="s">
        <v>6</v>
      </c>
      <c r="B13" s="10">
        <v>21390</v>
      </c>
      <c r="C13" s="10">
        <v>24607</v>
      </c>
      <c r="D13" s="14">
        <f t="shared" si="0"/>
        <v>3217</v>
      </c>
      <c r="E13" s="24" t="s">
        <v>20</v>
      </c>
    </row>
    <row r="14" spans="1:13" ht="15">
      <c r="A14" s="5" t="s">
        <v>7</v>
      </c>
      <c r="B14" s="9">
        <v>9051</v>
      </c>
      <c r="C14" s="9">
        <v>7180</v>
      </c>
      <c r="D14" s="18">
        <f t="shared" si="0"/>
        <v>-1871</v>
      </c>
      <c r="E14" s="23" t="s">
        <v>20</v>
      </c>
    </row>
    <row r="15" spans="1:13" ht="15">
      <c r="A15" s="7" t="s">
        <v>8</v>
      </c>
      <c r="B15" s="11">
        <v>8000</v>
      </c>
      <c r="C15" s="11">
        <v>6500</v>
      </c>
      <c r="D15" s="19">
        <f t="shared" si="0"/>
        <v>-1500</v>
      </c>
      <c r="E15" s="26" t="s">
        <v>20</v>
      </c>
    </row>
    <row r="16" spans="1:13" ht="75">
      <c r="A16" s="13" t="s">
        <v>15</v>
      </c>
      <c r="B16" s="17"/>
      <c r="C16" s="17">
        <v>198313</v>
      </c>
      <c r="D16" s="20">
        <f t="shared" si="0"/>
        <v>198313</v>
      </c>
      <c r="E16" s="27" t="s">
        <v>21</v>
      </c>
    </row>
    <row r="17" spans="1:5" ht="30">
      <c r="A17" s="32" t="s">
        <v>28</v>
      </c>
      <c r="B17" s="12">
        <f>SUM(B4:B15)</f>
        <v>1360819.7174999998</v>
      </c>
      <c r="C17" s="12">
        <f>SUM(C4:C15)</f>
        <v>1414907</v>
      </c>
      <c r="D17" s="12">
        <f>SUM(D4:D15)</f>
        <v>54087.282500000205</v>
      </c>
      <c r="E17" s="28"/>
    </row>
    <row r="18" spans="1:5" ht="15">
      <c r="A18" s="32" t="s">
        <v>23</v>
      </c>
      <c r="B18" s="12">
        <f>SUM(B4:B16)</f>
        <v>1360819.7174999998</v>
      </c>
      <c r="C18" s="12">
        <f>SUM(C4:C16)</f>
        <v>1613220</v>
      </c>
      <c r="D18" s="12"/>
      <c r="E18" s="28"/>
    </row>
    <row r="19" spans="1:5">
      <c r="B19" s="29"/>
      <c r="C19" s="29"/>
    </row>
    <row r="20" spans="1:5" ht="15">
      <c r="A20" s="30" t="s">
        <v>24</v>
      </c>
      <c r="B20" s="30"/>
      <c r="C20" s="33">
        <v>89795.15</v>
      </c>
      <c r="D20" s="30"/>
      <c r="E20" s="36"/>
    </row>
    <row r="21" spans="1:5" ht="15">
      <c r="A21" s="39" t="s">
        <v>30</v>
      </c>
      <c r="B21" s="37"/>
      <c r="C21" s="40">
        <v>4333.8900000000003</v>
      </c>
      <c r="D21" s="37"/>
      <c r="E21" s="37"/>
    </row>
    <row r="22" spans="1:5" ht="15">
      <c r="A22" s="39" t="s">
        <v>31</v>
      </c>
      <c r="B22" s="37"/>
      <c r="C22" s="40">
        <f>C20-C21</f>
        <v>85461.26</v>
      </c>
      <c r="D22" s="37"/>
      <c r="E22" s="37"/>
    </row>
    <row r="23" spans="1:5" ht="15">
      <c r="A23" s="6" t="s">
        <v>25</v>
      </c>
      <c r="B23" s="6"/>
      <c r="C23" s="35">
        <v>7829089</v>
      </c>
      <c r="D23" s="6"/>
      <c r="E23" s="30"/>
    </row>
    <row r="24" spans="1:5" ht="30">
      <c r="A24" s="41" t="s">
        <v>29</v>
      </c>
      <c r="B24" s="37"/>
      <c r="C24" s="38">
        <v>404612.48</v>
      </c>
      <c r="D24" s="37"/>
      <c r="E24" s="37"/>
    </row>
    <row r="25" spans="1:5" ht="15">
      <c r="A25" s="31" t="s">
        <v>26</v>
      </c>
      <c r="B25" s="31"/>
      <c r="C25" s="34">
        <f>C20+C23+C24</f>
        <v>8323496.6300000008</v>
      </c>
      <c r="D25" s="31"/>
      <c r="E25" s="31"/>
    </row>
    <row r="26" spans="1:5" ht="15">
      <c r="A26" s="31" t="s">
        <v>27</v>
      </c>
      <c r="B26" s="31"/>
      <c r="C26" s="34">
        <f>C18+C25</f>
        <v>9936716.6300000008</v>
      </c>
      <c r="D26" s="31"/>
      <c r="E26" s="3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5" sqref="B5"/>
    </sheetView>
  </sheetViews>
  <sheetFormatPr baseColWidth="10" defaultRowHeight="12" x14ac:dyDescent="0"/>
  <cols>
    <col min="1" max="1" width="32.83203125" style="56" bestFit="1" customWidth="1"/>
    <col min="2" max="2" width="70.6640625" style="56" bestFit="1" customWidth="1"/>
    <col min="3" max="3" width="16.33203125" style="56" bestFit="1" customWidth="1"/>
    <col min="4" max="5" width="16.5" style="56" bestFit="1" customWidth="1"/>
    <col min="6" max="16384" width="10.83203125" style="56"/>
  </cols>
  <sheetData>
    <row r="1" spans="1:5" ht="15">
      <c r="A1" s="1" t="s">
        <v>52</v>
      </c>
    </row>
    <row r="2" spans="1:5" ht="15">
      <c r="A2" s="45" t="s">
        <v>53</v>
      </c>
    </row>
    <row r="3" spans="1:5" ht="15">
      <c r="A3" s="46" t="s">
        <v>54</v>
      </c>
    </row>
    <row r="5" spans="1:5" ht="15">
      <c r="A5" s="43" t="s">
        <v>50</v>
      </c>
      <c r="B5" s="44" t="s">
        <v>39</v>
      </c>
      <c r="C5" s="64" t="s">
        <v>48</v>
      </c>
      <c r="D5" s="64" t="s">
        <v>49</v>
      </c>
      <c r="E5" s="64" t="s">
        <v>51</v>
      </c>
    </row>
    <row r="6" spans="1:5" ht="15">
      <c r="A6" s="47" t="s">
        <v>32</v>
      </c>
      <c r="B6" s="47"/>
      <c r="C6" s="57">
        <v>149849.40546519909</v>
      </c>
      <c r="D6" s="57">
        <v>167225.27999999997</v>
      </c>
      <c r="E6" s="57">
        <v>317074.68546519906</v>
      </c>
    </row>
    <row r="7" spans="1:5" ht="15">
      <c r="A7" s="48" t="s">
        <v>33</v>
      </c>
      <c r="B7" s="48" t="s">
        <v>56</v>
      </c>
      <c r="C7" s="58">
        <v>388547.38613725698</v>
      </c>
      <c r="D7" s="58">
        <v>677095.54710000008</v>
      </c>
      <c r="E7" s="58">
        <v>1065642.9332372569</v>
      </c>
    </row>
    <row r="8" spans="1:5" ht="15">
      <c r="A8" s="47" t="s">
        <v>36</v>
      </c>
      <c r="B8" s="47"/>
      <c r="C8" s="57">
        <v>286010.72578356374</v>
      </c>
      <c r="D8" s="57">
        <v>541972.19893333339</v>
      </c>
      <c r="E8" s="57">
        <v>827982.92471689708</v>
      </c>
    </row>
    <row r="9" spans="1:5" ht="15">
      <c r="A9" s="49" t="s">
        <v>38</v>
      </c>
      <c r="B9" s="48"/>
      <c r="C9" s="58">
        <v>37613.6084473136</v>
      </c>
      <c r="D9" s="58">
        <v>139968.02833333332</v>
      </c>
      <c r="E9" s="58">
        <v>177581.63678064692</v>
      </c>
    </row>
    <row r="10" spans="1:5" ht="15">
      <c r="A10" s="47" t="s">
        <v>34</v>
      </c>
      <c r="B10" s="47" t="s">
        <v>57</v>
      </c>
      <c r="C10" s="57">
        <v>49130.5</v>
      </c>
      <c r="D10" s="57">
        <v>73695.75</v>
      </c>
      <c r="E10" s="57">
        <v>122826.25</v>
      </c>
    </row>
    <row r="11" spans="1:5" ht="15">
      <c r="A11" s="49" t="s">
        <v>35</v>
      </c>
      <c r="B11" s="49"/>
      <c r="C11" s="59">
        <v>28998</v>
      </c>
      <c r="D11" s="59">
        <v>49920</v>
      </c>
      <c r="E11" s="59">
        <v>78918</v>
      </c>
    </row>
    <row r="12" spans="1:5" ht="15">
      <c r="A12" s="47" t="s">
        <v>0</v>
      </c>
      <c r="B12" s="47" t="s">
        <v>40</v>
      </c>
      <c r="C12" s="57">
        <v>1299</v>
      </c>
      <c r="D12" s="57">
        <v>0</v>
      </c>
      <c r="E12" s="57">
        <v>1299</v>
      </c>
    </row>
    <row r="13" spans="1:5" ht="15">
      <c r="A13" s="48" t="s">
        <v>1</v>
      </c>
      <c r="B13" s="49" t="s">
        <v>41</v>
      </c>
      <c r="C13" s="59">
        <v>160</v>
      </c>
      <c r="D13" s="59">
        <v>20000</v>
      </c>
      <c r="E13" s="59">
        <v>20160</v>
      </c>
    </row>
    <row r="14" spans="1:5" ht="15">
      <c r="A14" s="50" t="s">
        <v>2</v>
      </c>
      <c r="B14" s="47" t="s">
        <v>42</v>
      </c>
      <c r="C14" s="57">
        <v>12355.333333333334</v>
      </c>
      <c r="D14" s="57">
        <v>12500</v>
      </c>
      <c r="E14" s="57">
        <v>24855.333333333336</v>
      </c>
    </row>
    <row r="15" spans="1:5" ht="15">
      <c r="A15" s="51" t="s">
        <v>3</v>
      </c>
      <c r="B15" s="48" t="s">
        <v>43</v>
      </c>
      <c r="C15" s="58">
        <v>4155</v>
      </c>
      <c r="D15" s="58">
        <v>9950</v>
      </c>
      <c r="E15" s="58">
        <v>14105</v>
      </c>
    </row>
    <row r="16" spans="1:5" ht="15">
      <c r="A16" s="52" t="s">
        <v>4</v>
      </c>
      <c r="B16" s="50" t="s">
        <v>44</v>
      </c>
      <c r="C16" s="60">
        <v>23116.666666666668</v>
      </c>
      <c r="D16" s="60">
        <v>25000</v>
      </c>
      <c r="E16" s="60">
        <v>48116.666666666672</v>
      </c>
    </row>
    <row r="17" spans="1:5" ht="15">
      <c r="A17" s="48" t="s">
        <v>13</v>
      </c>
      <c r="B17" s="49" t="s">
        <v>45</v>
      </c>
      <c r="C17" s="59">
        <v>6340</v>
      </c>
      <c r="D17" s="59">
        <v>7500</v>
      </c>
      <c r="E17" s="59">
        <v>13840</v>
      </c>
    </row>
    <row r="18" spans="1:5" ht="15">
      <c r="A18" s="50" t="s">
        <v>14</v>
      </c>
      <c r="B18" s="50" t="s">
        <v>58</v>
      </c>
      <c r="C18" s="60">
        <v>12000</v>
      </c>
      <c r="D18" s="60">
        <v>32000</v>
      </c>
      <c r="E18" s="60">
        <v>44000</v>
      </c>
    </row>
    <row r="19" spans="1:5" ht="15">
      <c r="A19" s="48" t="s">
        <v>5</v>
      </c>
      <c r="B19" s="48" t="s">
        <v>59</v>
      </c>
      <c r="C19" s="58">
        <v>15113</v>
      </c>
      <c r="D19" s="58">
        <v>13815</v>
      </c>
      <c r="E19" s="58">
        <v>28928</v>
      </c>
    </row>
    <row r="20" spans="1:5" ht="15">
      <c r="A20" s="53" t="s">
        <v>6</v>
      </c>
      <c r="B20" s="50" t="s">
        <v>46</v>
      </c>
      <c r="C20" s="60">
        <v>239426</v>
      </c>
      <c r="D20" s="60">
        <v>17500</v>
      </c>
      <c r="E20" s="60">
        <v>256926</v>
      </c>
    </row>
    <row r="21" spans="1:5" ht="15">
      <c r="A21" s="54" t="s">
        <v>7</v>
      </c>
      <c r="B21" s="48" t="s">
        <v>60</v>
      </c>
      <c r="C21" s="58">
        <v>10338.333333333332</v>
      </c>
      <c r="D21" s="58">
        <v>6500</v>
      </c>
      <c r="E21" s="58">
        <v>16838.333333333332</v>
      </c>
    </row>
    <row r="22" spans="1:5" ht="15">
      <c r="A22" s="53" t="s">
        <v>8</v>
      </c>
      <c r="B22" s="53" t="s">
        <v>47</v>
      </c>
      <c r="C22" s="61">
        <v>8000</v>
      </c>
      <c r="D22" s="61">
        <v>0</v>
      </c>
      <c r="E22" s="61">
        <v>8000</v>
      </c>
    </row>
    <row r="23" spans="1:5" ht="15">
      <c r="A23" s="54" t="s">
        <v>37</v>
      </c>
      <c r="B23" s="54"/>
      <c r="C23" s="62">
        <v>120929.16</v>
      </c>
      <c r="D23" s="62">
        <v>99600</v>
      </c>
      <c r="E23" s="62">
        <v>220529.16</v>
      </c>
    </row>
    <row r="24" spans="1:5" ht="15">
      <c r="A24" s="55" t="s">
        <v>23</v>
      </c>
      <c r="B24" s="55"/>
      <c r="C24" s="63">
        <v>1393382.1191666669</v>
      </c>
      <c r="D24" s="63">
        <v>1894241.8043666668</v>
      </c>
      <c r="E24" s="63">
        <v>3287623.9235333335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budg (actuals vs approved)</vt:lpstr>
      <vt:lpstr>2015 budget for approval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2014-05-27T23:09:21Z</dcterms:created>
  <dcterms:modified xsi:type="dcterms:W3CDTF">2015-07-30T18:30:30Z</dcterms:modified>
</cp:coreProperties>
</file>