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<sst xmlns="http://schemas.openxmlformats.org/spreadsheetml/2006/main" count="281" uniqueCount="32">
  <si>
    <t>KIPP Ujima student attrition, retention, and recruitment data</t>
  </si>
  <si>
    <t>left during/after</t>
  </si>
  <si>
    <t>held back</t>
  </si>
  <si>
    <t>entered</t>
  </si>
  <si>
    <t xml:space="preserve">math </t>
  </si>
  <si>
    <t>math</t>
  </si>
  <si>
    <t xml:space="preserve">reading </t>
  </si>
  <si>
    <t>at beginning</t>
  </si>
  <si>
    <t>grade</t>
  </si>
  <si>
    <t>% proficient or above</t>
  </si>
  <si>
    <t>of</t>
  </si>
  <si>
    <t>stayed in</t>
  </si>
  <si>
    <t>control</t>
  </si>
  <si>
    <t>Cohort #:</t>
  </si>
  <si>
    <t>1 (5th grade in 02-03)</t>
  </si>
  <si>
    <t>2 (5th grade in 03-04)</t>
  </si>
  <si>
    <t>3 (5th grade in 04-05)</t>
  </si>
  <si>
    <t>4 (5th grade in 05-06)</t>
  </si>
  <si>
    <t>Grade 5</t>
  </si>
  <si>
    <t>Grade 6</t>
  </si>
  <si>
    <t>Grade 7</t>
  </si>
  <si>
    <t>Grade 8</t>
  </si>
  <si>
    <t>number of students</t>
  </si>
  <si>
    <t xml:space="preserve">stayed for the whole </t>
  </si>
  <si>
    <t>year</t>
  </si>
  <si>
    <t>the year</t>
  </si>
  <si>
    <t>held back a</t>
  </si>
  <si>
    <t>during the year</t>
  </si>
  <si>
    <t>Wtd avg % proficient: Math</t>
  </si>
  <si>
    <t>Wtd avg % proficient: Reading</t>
  </si>
  <si>
    <t xml:space="preserve"> (rel. to comparison group)</t>
  </si>
  <si>
    <t>Data from Attachment B3 Pgs 10-13, 16-19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</si>
</sst>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000"/>
    <numFmt numFmtId="168" formatCode="mm/dd/yy;@"/>
    <numFmt numFmtId="169" formatCode="0.000%"/>
    <numFmt numFmtId="170" formatCode="[$-409]dddd\,\ mmmm\ dd\,\ yyyy"/>
    <numFmt numFmtId="171" formatCode="[$-409]h:mm:ss\ AM/PM"/>
    <numFmt numFmtId="172" formatCode="0.00000000000000%"/>
    <numFmt numFmtId="173" formatCode="0.000000000000000%"/>
    <numFmt numFmtId="174" formatCode="#,##0;[Red]#,##0"/>
    <numFmt numFmtId="175" formatCode="_(&quot;$&quot;* #,##0_);_(&quot;$&quot;* \(#,##0\);_(&quot;$&quot;* &quot;-&quot;??_);_(@_)"/>
    <numFmt numFmtId="176" formatCode="&quot;$&quot;#,##0.0_);[Red]\(&quot;$&quot;#,##0.0\)"/>
  </numFmts>
  <fonts count="7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2" borderId="0" xfId="21" applyFont="1" applyFill="1">
      <alignment/>
      <protection/>
    </xf>
    <xf numFmtId="9" fontId="5" fillId="0" borderId="0" xfId="21" applyNumberFormat="1" applyFont="1">
      <alignment/>
      <protection/>
    </xf>
    <xf numFmtId="0" fontId="5" fillId="0" borderId="0" xfId="21" applyFont="1" applyFill="1">
      <alignment/>
      <protection/>
    </xf>
    <xf numFmtId="9" fontId="5" fillId="0" borderId="0" xfId="21" applyNumberFormat="1" applyFont="1" applyFill="1">
      <alignment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9" fontId="5" fillId="0" borderId="1" xfId="21" applyNumberFormat="1" applyFont="1" applyBorder="1">
      <alignment/>
      <protection/>
    </xf>
    <xf numFmtId="9" fontId="5" fillId="0" borderId="2" xfId="21" applyNumberFormat="1" applyFont="1" applyBorder="1">
      <alignment/>
      <protection/>
    </xf>
    <xf numFmtId="9" fontId="5" fillId="0" borderId="3" xfId="21" applyNumberFormat="1" applyFont="1" applyBorder="1">
      <alignment/>
      <protection/>
    </xf>
    <xf numFmtId="9" fontId="5" fillId="0" borderId="4" xfId="21" applyNumberFormat="1" applyFont="1" applyBorder="1">
      <alignment/>
      <protection/>
    </xf>
    <xf numFmtId="9" fontId="5" fillId="0" borderId="0" xfId="21" applyNumberFormat="1" applyFont="1" applyBorder="1">
      <alignment/>
      <protection/>
    </xf>
    <xf numFmtId="9" fontId="5" fillId="0" borderId="5" xfId="21" applyNumberFormat="1" applyFont="1" applyBorder="1">
      <alignment/>
      <protection/>
    </xf>
    <xf numFmtId="9" fontId="5" fillId="0" borderId="6" xfId="21" applyNumberFormat="1" applyFont="1" applyBorder="1">
      <alignment/>
      <protection/>
    </xf>
    <xf numFmtId="9" fontId="5" fillId="0" borderId="7" xfId="21" applyNumberFormat="1" applyFont="1" applyBorder="1">
      <alignment/>
      <protection/>
    </xf>
    <xf numFmtId="9" fontId="5" fillId="0" borderId="8" xfId="21" applyNumberFormat="1" applyFont="1" applyBorder="1">
      <alignment/>
      <protection/>
    </xf>
    <xf numFmtId="0" fontId="5" fillId="3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IPP Ujima attrition, retention, recruit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W51"/>
  <sheetViews>
    <sheetView tabSelected="1" workbookViewId="0" topLeftCell="A1">
      <pane xSplit="1" ySplit="21" topLeftCell="B2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9" sqref="A29"/>
    </sheetView>
  </sheetViews>
  <sheetFormatPr defaultColWidth="9.140625" defaultRowHeight="12.75"/>
  <cols>
    <col min="1" max="1" width="16.140625" style="1" customWidth="1"/>
    <col min="2" max="5" width="9.140625" style="1" customWidth="1"/>
    <col min="6" max="6" width="0.9921875" style="1" customWidth="1"/>
    <col min="7" max="10" width="9.140625" style="1" customWidth="1"/>
    <col min="11" max="11" width="0.9921875" style="1" customWidth="1"/>
    <col min="12" max="15" width="9.140625" style="1" customWidth="1"/>
    <col min="16" max="16" width="0.9921875" style="1" customWidth="1"/>
    <col min="17" max="20" width="9.140625" style="1" customWidth="1"/>
    <col min="21" max="21" width="0.9921875" style="1" customWidth="1"/>
    <col min="22" max="25" width="9.140625" style="1" customWidth="1"/>
    <col min="26" max="26" width="0.9921875" style="2" customWidth="1"/>
    <col min="27" max="30" width="9.140625" style="1" customWidth="1"/>
    <col min="31" max="31" width="0.9921875" style="1" customWidth="1"/>
    <col min="32" max="35" width="9.140625" style="1" customWidth="1"/>
    <col min="36" max="36" width="0.9921875" style="1" customWidth="1"/>
    <col min="37" max="40" width="9.140625" style="1" customWidth="1"/>
    <col min="41" max="41" width="0.9921875" style="1" customWidth="1"/>
    <col min="42" max="45" width="9.140625" style="1" customWidth="1"/>
    <col min="46" max="46" width="0.9921875" style="1" customWidth="1"/>
    <col min="47" max="50" width="9.140625" style="1" customWidth="1"/>
    <col min="51" max="51" width="0.9921875" style="17" customWidth="1"/>
    <col min="52" max="53" width="9.140625" style="1" customWidth="1"/>
    <col min="54" max="54" width="9.140625" style="4" customWidth="1"/>
    <col min="55" max="55" width="9.140625" style="1" customWidth="1"/>
    <col min="56" max="56" width="0.9921875" style="1" customWidth="1"/>
    <col min="57" max="60" width="9.140625" style="1" customWidth="1"/>
    <col min="61" max="61" width="0.9921875" style="1" customWidth="1"/>
    <col min="62" max="65" width="9.140625" style="1" customWidth="1"/>
    <col min="66" max="66" width="0.9921875" style="1" customWidth="1"/>
    <col min="67" max="70" width="9.140625" style="1" customWidth="1"/>
    <col min="71" max="71" width="0.9921875" style="1" customWidth="1"/>
    <col min="72" max="16384" width="9.140625" style="1" customWidth="1"/>
  </cols>
  <sheetData>
    <row r="1" spans="2:75" ht="11.25">
      <c r="B1" s="1" t="s">
        <v>18</v>
      </c>
      <c r="C1" s="1" t="s">
        <v>19</v>
      </c>
      <c r="D1" s="1" t="s">
        <v>20</v>
      </c>
      <c r="E1" s="1" t="s">
        <v>21</v>
      </c>
      <c r="G1" s="1" t="s">
        <v>18</v>
      </c>
      <c r="H1" s="1" t="s">
        <v>19</v>
      </c>
      <c r="I1" s="1" t="s">
        <v>20</v>
      </c>
      <c r="J1" s="1" t="s">
        <v>21</v>
      </c>
      <c r="L1" s="1" t="s">
        <v>18</v>
      </c>
      <c r="M1" s="1" t="s">
        <v>19</v>
      </c>
      <c r="N1" s="1" t="s">
        <v>20</v>
      </c>
      <c r="O1" s="1" t="s">
        <v>21</v>
      </c>
      <c r="Q1" s="1" t="s">
        <v>18</v>
      </c>
      <c r="R1" s="1" t="s">
        <v>19</v>
      </c>
      <c r="S1" s="1" t="s">
        <v>20</v>
      </c>
      <c r="T1" s="1" t="s">
        <v>21</v>
      </c>
      <c r="V1" s="1" t="s">
        <v>18</v>
      </c>
      <c r="W1" s="1" t="s">
        <v>19</v>
      </c>
      <c r="X1" s="1" t="s">
        <v>20</v>
      </c>
      <c r="Y1" s="1" t="s">
        <v>21</v>
      </c>
      <c r="AA1" s="1" t="s">
        <v>18</v>
      </c>
      <c r="AB1" s="1" t="s">
        <v>19</v>
      </c>
      <c r="AC1" s="1" t="s">
        <v>20</v>
      </c>
      <c r="AD1" s="1" t="s">
        <v>21</v>
      </c>
      <c r="AF1" s="1" t="s">
        <v>18</v>
      </c>
      <c r="AG1" s="1" t="s">
        <v>19</v>
      </c>
      <c r="AH1" s="1" t="s">
        <v>20</v>
      </c>
      <c r="AI1" s="1" t="s">
        <v>21</v>
      </c>
      <c r="AK1" s="1" t="s">
        <v>18</v>
      </c>
      <c r="AL1" s="1" t="s">
        <v>19</v>
      </c>
      <c r="AM1" s="1" t="s">
        <v>20</v>
      </c>
      <c r="AN1" s="1" t="s">
        <v>21</v>
      </c>
      <c r="AP1" s="1" t="s">
        <v>18</v>
      </c>
      <c r="AQ1" s="1" t="s">
        <v>19</v>
      </c>
      <c r="AR1" s="1" t="s">
        <v>20</v>
      </c>
      <c r="AS1" s="1" t="s">
        <v>21</v>
      </c>
      <c r="AU1" s="1" t="s">
        <v>18</v>
      </c>
      <c r="AV1" s="1" t="s">
        <v>19</v>
      </c>
      <c r="AW1" s="1" t="s">
        <v>20</v>
      </c>
      <c r="AX1" s="1" t="s">
        <v>21</v>
      </c>
      <c r="AZ1" s="1" t="s">
        <v>18</v>
      </c>
      <c r="BA1" s="1" t="s">
        <v>19</v>
      </c>
      <c r="BB1" s="1" t="s">
        <v>20</v>
      </c>
      <c r="BC1" s="1" t="s">
        <v>21</v>
      </c>
      <c r="BE1" s="1" t="s">
        <v>18</v>
      </c>
      <c r="BF1" s="1" t="s">
        <v>19</v>
      </c>
      <c r="BG1" s="1" t="s">
        <v>20</v>
      </c>
      <c r="BH1" s="1" t="s">
        <v>21</v>
      </c>
      <c r="BJ1" s="1" t="s">
        <v>18</v>
      </c>
      <c r="BK1" s="1" t="s">
        <v>19</v>
      </c>
      <c r="BL1" s="1" t="s">
        <v>20</v>
      </c>
      <c r="BM1" s="1" t="s">
        <v>21</v>
      </c>
      <c r="BO1" s="1" t="s">
        <v>18</v>
      </c>
      <c r="BP1" s="1" t="s">
        <v>19</v>
      </c>
      <c r="BQ1" s="1" t="s">
        <v>20</v>
      </c>
      <c r="BR1" s="1" t="s">
        <v>21</v>
      </c>
      <c r="BT1" s="1" t="s">
        <v>18</v>
      </c>
      <c r="BU1" s="1" t="s">
        <v>19</v>
      </c>
      <c r="BV1" s="1" t="s">
        <v>20</v>
      </c>
      <c r="BW1" s="1" t="s">
        <v>21</v>
      </c>
    </row>
    <row r="2" spans="2:75" ht="11.25">
      <c r="B2" s="1" t="s">
        <v>22</v>
      </c>
      <c r="C2" s="1" t="s">
        <v>22</v>
      </c>
      <c r="D2" s="1" t="s">
        <v>22</v>
      </c>
      <c r="E2" s="1" t="s">
        <v>22</v>
      </c>
      <c r="G2" s="1" t="s">
        <v>22</v>
      </c>
      <c r="H2" s="1" t="s">
        <v>22</v>
      </c>
      <c r="I2" s="1" t="s">
        <v>22</v>
      </c>
      <c r="J2" s="1" t="s">
        <v>22</v>
      </c>
      <c r="L2" s="1" t="s">
        <v>22</v>
      </c>
      <c r="M2" s="1" t="s">
        <v>22</v>
      </c>
      <c r="N2" s="1" t="s">
        <v>22</v>
      </c>
      <c r="O2" s="1" t="s">
        <v>22</v>
      </c>
      <c r="Q2" s="1" t="s">
        <v>22</v>
      </c>
      <c r="R2" s="1" t="s">
        <v>22</v>
      </c>
      <c r="S2" s="1" t="s">
        <v>22</v>
      </c>
      <c r="T2" s="1" t="s">
        <v>22</v>
      </c>
      <c r="V2" s="1" t="s">
        <v>22</v>
      </c>
      <c r="W2" s="1" t="s">
        <v>22</v>
      </c>
      <c r="X2" s="1" t="s">
        <v>22</v>
      </c>
      <c r="Y2" s="1" t="s">
        <v>22</v>
      </c>
      <c r="AA2" s="1" t="s">
        <v>4</v>
      </c>
      <c r="AB2" s="1" t="s">
        <v>4</v>
      </c>
      <c r="AC2" s="1" t="s">
        <v>4</v>
      </c>
      <c r="AD2" s="1" t="s">
        <v>4</v>
      </c>
      <c r="AF2" s="1" t="s">
        <v>4</v>
      </c>
      <c r="AG2" s="1" t="s">
        <v>4</v>
      </c>
      <c r="AH2" s="1" t="s">
        <v>4</v>
      </c>
      <c r="AI2" s="1" t="s">
        <v>4</v>
      </c>
      <c r="AK2" s="1" t="s">
        <v>4</v>
      </c>
      <c r="AL2" s="1" t="s">
        <v>4</v>
      </c>
      <c r="AM2" s="1" t="s">
        <v>4</v>
      </c>
      <c r="AN2" s="1" t="s">
        <v>4</v>
      </c>
      <c r="AP2" s="1" t="s">
        <v>4</v>
      </c>
      <c r="AQ2" s="1" t="s">
        <v>4</v>
      </c>
      <c r="AR2" s="1" t="s">
        <v>4</v>
      </c>
      <c r="AS2" s="1" t="s">
        <v>4</v>
      </c>
      <c r="AU2" s="1" t="s">
        <v>5</v>
      </c>
      <c r="AV2" s="1" t="s">
        <v>5</v>
      </c>
      <c r="AW2" s="1" t="s">
        <v>5</v>
      </c>
      <c r="AX2" s="1" t="s">
        <v>5</v>
      </c>
      <c r="AZ2" s="1" t="s">
        <v>6</v>
      </c>
      <c r="BA2" s="1" t="s">
        <v>6</v>
      </c>
      <c r="BB2" s="1" t="s">
        <v>6</v>
      </c>
      <c r="BC2" s="1" t="s">
        <v>6</v>
      </c>
      <c r="BE2" s="1" t="s">
        <v>6</v>
      </c>
      <c r="BF2" s="1" t="s">
        <v>6</v>
      </c>
      <c r="BG2" s="1" t="s">
        <v>6</v>
      </c>
      <c r="BH2" s="1" t="s">
        <v>6</v>
      </c>
      <c r="BJ2" s="1" t="s">
        <v>6</v>
      </c>
      <c r="BK2" s="1" t="s">
        <v>6</v>
      </c>
      <c r="BL2" s="1" t="s">
        <v>6</v>
      </c>
      <c r="BM2" s="1" t="s">
        <v>6</v>
      </c>
      <c r="BO2" s="1" t="s">
        <v>6</v>
      </c>
      <c r="BP2" s="1" t="s">
        <v>6</v>
      </c>
      <c r="BQ2" s="1" t="s">
        <v>6</v>
      </c>
      <c r="BR2" s="1" t="s">
        <v>6</v>
      </c>
      <c r="BT2" s="1" t="s">
        <v>6</v>
      </c>
      <c r="BU2" s="1" t="s">
        <v>6</v>
      </c>
      <c r="BV2" s="1" t="s">
        <v>6</v>
      </c>
      <c r="BW2" s="1" t="s">
        <v>6</v>
      </c>
    </row>
    <row r="3" spans="2:75" ht="11.25">
      <c r="B3" s="1" t="s">
        <v>7</v>
      </c>
      <c r="C3" s="1" t="s">
        <v>7</v>
      </c>
      <c r="D3" s="1" t="s">
        <v>7</v>
      </c>
      <c r="E3" s="1" t="s">
        <v>7</v>
      </c>
      <c r="G3" s="1" t="s">
        <v>23</v>
      </c>
      <c r="H3" s="1" t="s">
        <v>23</v>
      </c>
      <c r="I3" s="1" t="s">
        <v>23</v>
      </c>
      <c r="J3" s="1" t="s">
        <v>23</v>
      </c>
      <c r="L3" s="1" t="s">
        <v>1</v>
      </c>
      <c r="M3" s="1" t="s">
        <v>1</v>
      </c>
      <c r="N3" s="1" t="s">
        <v>1</v>
      </c>
      <c r="O3" s="1" t="s">
        <v>1</v>
      </c>
      <c r="Q3" s="1" t="s">
        <v>26</v>
      </c>
      <c r="R3" s="1" t="s">
        <v>26</v>
      </c>
      <c r="S3" s="1" t="s">
        <v>26</v>
      </c>
      <c r="T3" s="1" t="s">
        <v>26</v>
      </c>
      <c r="V3" s="1" t="s">
        <v>3</v>
      </c>
      <c r="W3" s="1" t="s">
        <v>3</v>
      </c>
      <c r="X3" s="1" t="s">
        <v>3</v>
      </c>
      <c r="Y3" s="1" t="s">
        <v>3</v>
      </c>
      <c r="AA3" s="1" t="s">
        <v>9</v>
      </c>
      <c r="AB3" s="1" t="s">
        <v>9</v>
      </c>
      <c r="AC3" s="1" t="s">
        <v>9</v>
      </c>
      <c r="AD3" s="1" t="s">
        <v>9</v>
      </c>
      <c r="AF3" s="1" t="s">
        <v>9</v>
      </c>
      <c r="AG3" s="1" t="s">
        <v>9</v>
      </c>
      <c r="AH3" s="1" t="s">
        <v>9</v>
      </c>
      <c r="AI3" s="1" t="s">
        <v>9</v>
      </c>
      <c r="AK3" s="1" t="s">
        <v>9</v>
      </c>
      <c r="AL3" s="1" t="s">
        <v>9</v>
      </c>
      <c r="AM3" s="1" t="s">
        <v>9</v>
      </c>
      <c r="AN3" s="1" t="s">
        <v>9</v>
      </c>
      <c r="AP3" s="1" t="s">
        <v>9</v>
      </c>
      <c r="AQ3" s="1" t="s">
        <v>9</v>
      </c>
      <c r="AR3" s="1" t="s">
        <v>9</v>
      </c>
      <c r="AS3" s="1" t="s">
        <v>9</v>
      </c>
      <c r="AU3" s="1" t="s">
        <v>9</v>
      </c>
      <c r="AV3" s="1" t="s">
        <v>9</v>
      </c>
      <c r="AW3" s="1" t="s">
        <v>9</v>
      </c>
      <c r="AX3" s="1" t="s">
        <v>9</v>
      </c>
      <c r="AZ3" s="1" t="s">
        <v>9</v>
      </c>
      <c r="BA3" s="1" t="s">
        <v>9</v>
      </c>
      <c r="BB3" s="1" t="s">
        <v>9</v>
      </c>
      <c r="BC3" s="1" t="s">
        <v>9</v>
      </c>
      <c r="BE3" s="1" t="s">
        <v>9</v>
      </c>
      <c r="BF3" s="1" t="s">
        <v>9</v>
      </c>
      <c r="BG3" s="1" t="s">
        <v>9</v>
      </c>
      <c r="BH3" s="1" t="s">
        <v>9</v>
      </c>
      <c r="BJ3" s="1" t="s">
        <v>9</v>
      </c>
      <c r="BK3" s="1" t="s">
        <v>9</v>
      </c>
      <c r="BL3" s="1" t="s">
        <v>9</v>
      </c>
      <c r="BM3" s="1" t="s">
        <v>9</v>
      </c>
      <c r="BO3" s="1" t="s">
        <v>9</v>
      </c>
      <c r="BP3" s="1" t="s">
        <v>9</v>
      </c>
      <c r="BQ3" s="1" t="s">
        <v>9</v>
      </c>
      <c r="BR3" s="1" t="s">
        <v>9</v>
      </c>
      <c r="BT3" s="1" t="s">
        <v>9</v>
      </c>
      <c r="BU3" s="1" t="s">
        <v>9</v>
      </c>
      <c r="BV3" s="1" t="s">
        <v>9</v>
      </c>
      <c r="BW3" s="1" t="s">
        <v>9</v>
      </c>
    </row>
    <row r="4" spans="2:75" ht="11.25">
      <c r="B4" s="1" t="s">
        <v>10</v>
      </c>
      <c r="C4" s="1" t="s">
        <v>10</v>
      </c>
      <c r="D4" s="1" t="s">
        <v>10</v>
      </c>
      <c r="E4" s="1" t="s">
        <v>10</v>
      </c>
      <c r="G4" s="1" t="s">
        <v>24</v>
      </c>
      <c r="H4" s="1" t="s">
        <v>24</v>
      </c>
      <c r="I4" s="1" t="s">
        <v>24</v>
      </c>
      <c r="J4" s="1" t="s">
        <v>24</v>
      </c>
      <c r="L4" s="1" t="s">
        <v>25</v>
      </c>
      <c r="M4" s="1" t="s">
        <v>25</v>
      </c>
      <c r="N4" s="1" t="s">
        <v>25</v>
      </c>
      <c r="O4" s="1" t="s">
        <v>25</v>
      </c>
      <c r="Q4" s="1" t="s">
        <v>8</v>
      </c>
      <c r="R4" s="1" t="s">
        <v>8</v>
      </c>
      <c r="S4" s="1" t="s">
        <v>8</v>
      </c>
      <c r="T4" s="1" t="s">
        <v>8</v>
      </c>
      <c r="V4" s="1" t="s">
        <v>27</v>
      </c>
      <c r="W4" s="1" t="s">
        <v>27</v>
      </c>
      <c r="X4" s="1" t="s">
        <v>27</v>
      </c>
      <c r="Y4" s="1" t="s">
        <v>27</v>
      </c>
      <c r="AA4" s="1" t="s">
        <v>11</v>
      </c>
      <c r="AB4" s="1" t="s">
        <v>11</v>
      </c>
      <c r="AC4" s="1" t="s">
        <v>11</v>
      </c>
      <c r="AD4" s="1" t="s">
        <v>11</v>
      </c>
      <c r="AF4" s="1" t="s">
        <v>1</v>
      </c>
      <c r="AG4" s="1" t="s">
        <v>1</v>
      </c>
      <c r="AH4" s="1" t="s">
        <v>1</v>
      </c>
      <c r="AI4" s="1" t="s">
        <v>1</v>
      </c>
      <c r="AK4" s="1" t="s">
        <v>2</v>
      </c>
      <c r="AL4" s="1" t="s">
        <v>2</v>
      </c>
      <c r="AM4" s="1" t="s">
        <v>2</v>
      </c>
      <c r="AN4" s="1" t="s">
        <v>2</v>
      </c>
      <c r="AP4" s="1" t="s">
        <v>3</v>
      </c>
      <c r="AQ4" s="1" t="s">
        <v>3</v>
      </c>
      <c r="AR4" s="1" t="s">
        <v>3</v>
      </c>
      <c r="AS4" s="1" t="s">
        <v>3</v>
      </c>
      <c r="AU4" s="1" t="s">
        <v>12</v>
      </c>
      <c r="AV4" s="1" t="s">
        <v>12</v>
      </c>
      <c r="AW4" s="1" t="s">
        <v>12</v>
      </c>
      <c r="AX4" s="1" t="s">
        <v>12</v>
      </c>
      <c r="AZ4" s="1" t="s">
        <v>11</v>
      </c>
      <c r="BA4" s="1" t="s">
        <v>11</v>
      </c>
      <c r="BB4" s="1" t="s">
        <v>11</v>
      </c>
      <c r="BC4" s="1" t="s">
        <v>11</v>
      </c>
      <c r="BE4" s="1" t="s">
        <v>1</v>
      </c>
      <c r="BF4" s="1" t="s">
        <v>1</v>
      </c>
      <c r="BG4" s="1" t="s">
        <v>1</v>
      </c>
      <c r="BH4" s="1" t="s">
        <v>1</v>
      </c>
      <c r="BJ4" s="1" t="s">
        <v>2</v>
      </c>
      <c r="BK4" s="1" t="s">
        <v>2</v>
      </c>
      <c r="BL4" s="1" t="s">
        <v>2</v>
      </c>
      <c r="BM4" s="1" t="s">
        <v>2</v>
      </c>
      <c r="BO4" s="1" t="s">
        <v>3</v>
      </c>
      <c r="BP4" s="1" t="s">
        <v>3</v>
      </c>
      <c r="BQ4" s="1" t="s">
        <v>3</v>
      </c>
      <c r="BR4" s="1" t="s">
        <v>3</v>
      </c>
      <c r="BT4" s="1" t="s">
        <v>12</v>
      </c>
      <c r="BU4" s="1" t="s">
        <v>12</v>
      </c>
      <c r="BV4" s="1" t="s">
        <v>12</v>
      </c>
      <c r="BW4" s="1" t="s">
        <v>12</v>
      </c>
    </row>
    <row r="5" spans="2:70" ht="11.25">
      <c r="B5" s="1" t="s">
        <v>8</v>
      </c>
      <c r="C5" s="1" t="s">
        <v>8</v>
      </c>
      <c r="D5" s="1" t="s">
        <v>8</v>
      </c>
      <c r="E5" s="1" t="s">
        <v>8</v>
      </c>
      <c r="AA5" s="1" t="s">
        <v>8</v>
      </c>
      <c r="AB5" s="1" t="s">
        <v>8</v>
      </c>
      <c r="AC5" s="1" t="s">
        <v>8</v>
      </c>
      <c r="AD5" s="1" t="s">
        <v>8</v>
      </c>
      <c r="AF5" s="1" t="s">
        <v>8</v>
      </c>
      <c r="AG5" s="1" t="s">
        <v>8</v>
      </c>
      <c r="AH5" s="1" t="s">
        <v>8</v>
      </c>
      <c r="AI5" s="1" t="s">
        <v>8</v>
      </c>
      <c r="AP5" s="1" t="s">
        <v>8</v>
      </c>
      <c r="AQ5" s="1" t="s">
        <v>8</v>
      </c>
      <c r="AR5" s="1" t="s">
        <v>8</v>
      </c>
      <c r="AS5" s="1" t="s">
        <v>8</v>
      </c>
      <c r="AZ5" s="1" t="s">
        <v>8</v>
      </c>
      <c r="BA5" s="1" t="s">
        <v>8</v>
      </c>
      <c r="BB5" s="1" t="s">
        <v>8</v>
      </c>
      <c r="BC5" s="1" t="s">
        <v>8</v>
      </c>
      <c r="BE5" s="1" t="s">
        <v>8</v>
      </c>
      <c r="BF5" s="1" t="s">
        <v>8</v>
      </c>
      <c r="BG5" s="1" t="s">
        <v>8</v>
      </c>
      <c r="BH5" s="1" t="s">
        <v>8</v>
      </c>
      <c r="BO5" s="1" t="s">
        <v>8</v>
      </c>
      <c r="BP5" s="1" t="s">
        <v>8</v>
      </c>
      <c r="BQ5" s="1" t="s">
        <v>8</v>
      </c>
      <c r="BR5" s="1" t="s">
        <v>8</v>
      </c>
    </row>
    <row r="6" ht="11.25">
      <c r="BB6" s="1"/>
    </row>
    <row r="7" spans="2:10" ht="11.25">
      <c r="B7" s="7" t="s">
        <v>28</v>
      </c>
      <c r="C7" s="7"/>
      <c r="D7" s="7"/>
      <c r="E7" s="7"/>
      <c r="G7" s="7" t="s">
        <v>29</v>
      </c>
      <c r="H7" s="6"/>
      <c r="I7" s="6"/>
      <c r="J7" s="6"/>
    </row>
    <row r="9" spans="2:75" ht="11.25">
      <c r="B9" s="8">
        <f>('Raw data'!AA22*'Raw data'!G22+'Raw data'!AF22*'Raw data'!L22)/SUM('Raw data'!L22+'Raw data'!G22)</f>
        <v>0.6062857142857143</v>
      </c>
      <c r="C9" s="9">
        <f>('Raw data'!AB22*'Raw data'!H22+'Raw data'!AG22*'Raw data'!M22)/SUM('Raw data'!M22+'Raw data'!H22)</f>
        <v>0.7969285714285714</v>
      </c>
      <c r="D9" s="9">
        <f>('Raw data'!AC22*'Raw data'!I22+'Raw data'!AH22*'Raw data'!N22)/SUM('Raw data'!N22+'Raw data'!I22)</f>
        <v>0.5085263157894737</v>
      </c>
      <c r="E9" s="10">
        <f>('Raw data'!AD22*'Raw data'!J22+'Raw data'!AI22*'Raw data'!O22)/SUM('Raw data'!O22+'Raw data'!J22)</f>
        <v>0.969811320754717</v>
      </c>
      <c r="G9" s="8">
        <f aca="true" t="shared" si="0" ref="G9:J12">(AZ22*G22+BE22*L22)/SUM(G22+L22)</f>
        <v>0.47937662337662335</v>
      </c>
      <c r="H9" s="9">
        <f t="shared" si="0"/>
        <v>0.627</v>
      </c>
      <c r="I9" s="9">
        <f t="shared" si="0"/>
        <v>0.7074736842105264</v>
      </c>
      <c r="J9" s="10">
        <f t="shared" si="0"/>
        <v>0.7485849056603773</v>
      </c>
      <c r="AU9" s="3"/>
      <c r="AV9" s="3"/>
      <c r="AW9" s="3"/>
      <c r="AX9" s="3"/>
      <c r="BB9" s="1"/>
      <c r="BT9" s="3"/>
      <c r="BU9" s="3"/>
      <c r="BV9" s="3"/>
      <c r="BW9" s="3"/>
    </row>
    <row r="10" spans="2:75" ht="11.25">
      <c r="B10" s="11">
        <f>('Raw data'!AA23*'Raw data'!G23+'Raw data'!AF23*'Raw data'!L23)/SUM('Raw data'!L23+'Raw data'!G23)</f>
        <v>0.8151219512195123</v>
      </c>
      <c r="C10" s="12">
        <f>('Raw data'!AB23*'Raw data'!H23+'Raw data'!AG23*'Raw data'!M23)/SUM('Raw data'!M23+'Raw data'!H23)</f>
        <v>0.8540983606557377</v>
      </c>
      <c r="D10" s="12">
        <f>('Raw data'!AC23*'Raw data'!I23+'Raw data'!AH23*'Raw data'!N23)/SUM('Raw data'!N23+'Raw data'!I23)</f>
        <v>0.9562222222222222</v>
      </c>
      <c r="E10" s="13" t="e">
        <f>('Raw data'!AD23*'Raw data'!J23+'Raw data'!AI23*'Raw data'!O23)/SUM('Raw data'!O23+'Raw data'!J23)</f>
        <v>#N/A</v>
      </c>
      <c r="G10" s="11">
        <f t="shared" si="0"/>
        <v>0.5044390243902439</v>
      </c>
      <c r="H10" s="12">
        <f t="shared" si="0"/>
        <v>0.7505245901639345</v>
      </c>
      <c r="I10" s="12">
        <f t="shared" si="0"/>
        <v>0.7530833333333332</v>
      </c>
      <c r="J10" s="13" t="e">
        <f t="shared" si="0"/>
        <v>#N/A</v>
      </c>
      <c r="AU10" s="3"/>
      <c r="AV10" s="3"/>
      <c r="AW10" s="3"/>
      <c r="AX10" s="3"/>
      <c r="BB10" s="1"/>
      <c r="BR10" s="4"/>
      <c r="BS10" s="4"/>
      <c r="BT10" s="3"/>
      <c r="BU10" s="3"/>
      <c r="BV10" s="3"/>
      <c r="BW10" s="3"/>
    </row>
    <row r="11" spans="2:75" ht="11.25">
      <c r="B11" s="11">
        <f>('Raw data'!AA24*'Raw data'!G24+'Raw data'!AF24*'Raw data'!L24)/SUM('Raw data'!L24+'Raw data'!G24)</f>
        <v>0.9230769230769231</v>
      </c>
      <c r="C11" s="12">
        <f>('Raw data'!AB24*'Raw data'!H24+'Raw data'!AG24*'Raw data'!M24)/SUM('Raw data'!M24+'Raw data'!H24)</f>
        <v>0.7466400000000001</v>
      </c>
      <c r="D11" s="12" t="e">
        <f>('Raw data'!AC24*'Raw data'!I24+'Raw data'!AH24*'Raw data'!N24)/SUM('Raw data'!N24+'Raw data'!I24)</f>
        <v>#N/A</v>
      </c>
      <c r="E11" s="13" t="e">
        <f>('Raw data'!AD24*'Raw data'!J24+'Raw data'!AI24*'Raw data'!O24)/SUM('Raw data'!O24+'Raw data'!J24)</f>
        <v>#N/A</v>
      </c>
      <c r="G11" s="11">
        <f t="shared" si="0"/>
        <v>0.6682692307692307</v>
      </c>
      <c r="H11" s="12">
        <f t="shared" si="0"/>
        <v>0.8350933333333334</v>
      </c>
      <c r="I11" s="12" t="e">
        <f t="shared" si="0"/>
        <v>#N/A</v>
      </c>
      <c r="J11" s="13" t="e">
        <f t="shared" si="0"/>
        <v>#N/A</v>
      </c>
      <c r="AU11" s="3"/>
      <c r="AV11" s="3"/>
      <c r="AW11" s="3"/>
      <c r="AX11" s="3"/>
      <c r="BB11" s="1"/>
      <c r="BT11" s="3"/>
      <c r="BU11" s="3"/>
      <c r="BV11" s="3"/>
      <c r="BW11" s="3"/>
    </row>
    <row r="12" spans="2:75" ht="11.25">
      <c r="B12" s="14">
        <f>('Raw data'!AA25*'Raw data'!G25+'Raw data'!AF25*'Raw data'!L25)/SUM('Raw data'!L25+'Raw data'!G25)</f>
        <v>0.6918279569892474</v>
      </c>
      <c r="C12" s="15" t="e">
        <f>('Raw data'!AB25*'Raw data'!H25+'Raw data'!AG25*'Raw data'!M25)/SUM('Raw data'!M25+'Raw data'!H25)</f>
        <v>#N/A</v>
      </c>
      <c r="D12" s="15" t="e">
        <f>('Raw data'!AC25*'Raw data'!I25+'Raw data'!AH25*'Raw data'!N25)/SUM('Raw data'!N25+'Raw data'!I25)</f>
        <v>#N/A</v>
      </c>
      <c r="E12" s="16" t="e">
        <f>('Raw data'!AD25*'Raw data'!J25+'Raw data'!AI25*'Raw data'!O25)/SUM('Raw data'!O25+'Raw data'!J25)</f>
        <v>#N/A</v>
      </c>
      <c r="G12" s="14">
        <f t="shared" si="0"/>
        <v>0.6058924731182795</v>
      </c>
      <c r="H12" s="15" t="e">
        <f t="shared" si="0"/>
        <v>#N/A</v>
      </c>
      <c r="I12" s="15" t="e">
        <f t="shared" si="0"/>
        <v>#N/A</v>
      </c>
      <c r="J12" s="16" t="e">
        <f t="shared" si="0"/>
        <v>#N/A</v>
      </c>
      <c r="AU12" s="3"/>
      <c r="AV12" s="3"/>
      <c r="AW12" s="3"/>
      <c r="AX12" s="3"/>
      <c r="BB12" s="1"/>
      <c r="BR12" s="4"/>
      <c r="BS12" s="4"/>
      <c r="BT12" s="3"/>
      <c r="BU12" s="3"/>
      <c r="BV12" s="3"/>
      <c r="BW12" s="3"/>
    </row>
    <row r="13" spans="47:71" ht="11.25">
      <c r="AU13" s="3"/>
      <c r="AV13" s="3"/>
      <c r="AW13" s="3"/>
      <c r="AX13" s="3"/>
      <c r="BB13" s="1"/>
      <c r="BR13" s="4"/>
      <c r="BS13" s="4"/>
    </row>
    <row r="14" spans="2:71" ht="11.25">
      <c r="B14" s="7" t="s">
        <v>28</v>
      </c>
      <c r="C14" s="7"/>
      <c r="D14" s="7"/>
      <c r="E14" s="7"/>
      <c r="G14" s="7" t="s">
        <v>29</v>
      </c>
      <c r="H14" s="6"/>
      <c r="I14" s="6"/>
      <c r="J14" s="6"/>
      <c r="AU14" s="3"/>
      <c r="AV14" s="3"/>
      <c r="AW14" s="3"/>
      <c r="AX14" s="3"/>
      <c r="BB14" s="1"/>
      <c r="BR14" s="4"/>
      <c r="BS14" s="4"/>
    </row>
    <row r="15" spans="2:71" ht="11.25">
      <c r="B15" s="7" t="s">
        <v>30</v>
      </c>
      <c r="C15" s="6"/>
      <c r="D15" s="6"/>
      <c r="E15" s="6"/>
      <c r="G15" s="7" t="s">
        <v>30</v>
      </c>
      <c r="H15" s="6"/>
      <c r="I15" s="6"/>
      <c r="J15" s="6"/>
      <c r="AU15" s="3"/>
      <c r="AV15" s="3"/>
      <c r="AW15" s="3"/>
      <c r="AX15" s="3"/>
      <c r="BB15" s="1"/>
      <c r="BR15" s="4"/>
      <c r="BS15" s="4"/>
    </row>
    <row r="16" spans="2:71" ht="11.25">
      <c r="B16" s="8">
        <f aca="true" t="shared" si="1" ref="B16:E19">B9-AU22</f>
        <v>0.3472857142857143</v>
      </c>
      <c r="C16" s="9">
        <f t="shared" si="1"/>
        <v>0.6359285714285714</v>
      </c>
      <c r="D16" s="9">
        <f t="shared" si="1"/>
        <v>0.3835263157894737</v>
      </c>
      <c r="E16" s="10">
        <f t="shared" si="1"/>
        <v>0.775811320754717</v>
      </c>
      <c r="G16" s="8">
        <f aca="true" t="shared" si="2" ref="G16:J19">G9-BT22</f>
        <v>0.06037662337662336</v>
      </c>
      <c r="H16" s="9">
        <f t="shared" si="2"/>
        <v>0.191</v>
      </c>
      <c r="I16" s="9">
        <f t="shared" si="2"/>
        <v>0.38247368421052635</v>
      </c>
      <c r="J16" s="10">
        <f t="shared" si="2"/>
        <v>0.3985849056603773</v>
      </c>
      <c r="AU16" s="3"/>
      <c r="AV16" s="3"/>
      <c r="AW16" s="3"/>
      <c r="AX16" s="3"/>
      <c r="BB16" s="1"/>
      <c r="BR16" s="4"/>
      <c r="BS16" s="4"/>
    </row>
    <row r="17" spans="2:71" ht="11.25">
      <c r="B17" s="11">
        <f t="shared" si="1"/>
        <v>0.4661219512195123</v>
      </c>
      <c r="C17" s="12">
        <f t="shared" si="1"/>
        <v>0.6820983606557378</v>
      </c>
      <c r="D17" s="12">
        <f t="shared" si="1"/>
        <v>0.7822222222222222</v>
      </c>
      <c r="E17" s="13" t="e">
        <f t="shared" si="1"/>
        <v>#N/A</v>
      </c>
      <c r="G17" s="11">
        <f t="shared" si="2"/>
        <v>0.07543902439024391</v>
      </c>
      <c r="H17" s="12">
        <f t="shared" si="2"/>
        <v>0.41352459016393445</v>
      </c>
      <c r="I17" s="12">
        <f t="shared" si="2"/>
        <v>0.4240833333333332</v>
      </c>
      <c r="J17" s="13" t="e">
        <f t="shared" si="2"/>
        <v>#N/A</v>
      </c>
      <c r="AU17" s="3"/>
      <c r="AV17" s="3"/>
      <c r="AW17" s="3"/>
      <c r="AX17" s="3"/>
      <c r="BB17" s="1"/>
      <c r="BR17" s="4"/>
      <c r="BS17" s="4"/>
    </row>
    <row r="18" spans="2:71" ht="11.25">
      <c r="B18" s="11">
        <f t="shared" si="1"/>
        <v>0.3810769230769231</v>
      </c>
      <c r="C18" s="12">
        <f t="shared" si="1"/>
        <v>0.40664000000000006</v>
      </c>
      <c r="D18" s="12" t="e">
        <f t="shared" si="1"/>
        <v>#N/A</v>
      </c>
      <c r="E18" s="13" t="e">
        <f t="shared" si="1"/>
        <v>#N/A</v>
      </c>
      <c r="G18" s="11">
        <f t="shared" si="2"/>
        <v>0.02526923076923071</v>
      </c>
      <c r="H18" s="12">
        <f t="shared" si="2"/>
        <v>0.38009333333333334</v>
      </c>
      <c r="I18" s="12" t="e">
        <f t="shared" si="2"/>
        <v>#N/A</v>
      </c>
      <c r="J18" s="13" t="e">
        <f t="shared" si="2"/>
        <v>#N/A</v>
      </c>
      <c r="AU18" s="3"/>
      <c r="AV18" s="3"/>
      <c r="AW18" s="3"/>
      <c r="AX18" s="3"/>
      <c r="BB18" s="1"/>
      <c r="BR18" s="4"/>
      <c r="BS18" s="4"/>
    </row>
    <row r="19" spans="2:71" ht="11.25">
      <c r="B19" s="14">
        <f t="shared" si="1"/>
        <v>0.11582795698924742</v>
      </c>
      <c r="C19" s="15" t="e">
        <f t="shared" si="1"/>
        <v>#N/A</v>
      </c>
      <c r="D19" s="15" t="e">
        <f t="shared" si="1"/>
        <v>#N/A</v>
      </c>
      <c r="E19" s="16" t="e">
        <f t="shared" si="1"/>
        <v>#N/A</v>
      </c>
      <c r="G19" s="14">
        <f t="shared" si="2"/>
        <v>0.0008924731182795576</v>
      </c>
      <c r="H19" s="15" t="e">
        <f t="shared" si="2"/>
        <v>#N/A</v>
      </c>
      <c r="I19" s="15" t="e">
        <f t="shared" si="2"/>
        <v>#N/A</v>
      </c>
      <c r="J19" s="16" t="e">
        <f t="shared" si="2"/>
        <v>#N/A</v>
      </c>
      <c r="AU19" s="3"/>
      <c r="AV19" s="3"/>
      <c r="AW19" s="3"/>
      <c r="AX19" s="3"/>
      <c r="BB19" s="1"/>
      <c r="BR19" s="4"/>
      <c r="BS19" s="4"/>
    </row>
    <row r="20" spans="47:71" ht="11.25">
      <c r="AU20" s="3"/>
      <c r="AV20" s="3"/>
      <c r="AW20" s="3"/>
      <c r="AX20" s="3"/>
      <c r="BB20" s="1"/>
      <c r="BR20" s="4"/>
      <c r="BS20" s="4"/>
    </row>
    <row r="21" spans="1:54" ht="11.25">
      <c r="A21" s="1" t="s">
        <v>13</v>
      </c>
      <c r="BB21" s="1"/>
    </row>
    <row r="22" spans="1:75" ht="11.25">
      <c r="A22" s="1" t="s">
        <v>14</v>
      </c>
      <c r="B22" s="1">
        <v>79</v>
      </c>
      <c r="C22" s="1">
        <f aca="true" t="shared" si="3" ref="C22:E23">B22-L22-Q22+V22</f>
        <v>71</v>
      </c>
      <c r="D22" s="1">
        <f t="shared" si="3"/>
        <v>66</v>
      </c>
      <c r="E22" s="1">
        <f t="shared" si="3"/>
        <v>54</v>
      </c>
      <c r="G22" s="1">
        <f aca="true" t="shared" si="4" ref="G22:J25">B22-L22-Q22</f>
        <v>67</v>
      </c>
      <c r="H22" s="1">
        <f t="shared" si="4"/>
        <v>65</v>
      </c>
      <c r="I22" s="1">
        <f t="shared" si="4"/>
        <v>54</v>
      </c>
      <c r="J22" s="1">
        <f t="shared" si="4"/>
        <v>45</v>
      </c>
      <c r="L22" s="1">
        <v>10</v>
      </c>
      <c r="M22" s="1">
        <v>5</v>
      </c>
      <c r="N22" s="4">
        <v>3</v>
      </c>
      <c r="O22" s="1">
        <v>8</v>
      </c>
      <c r="Q22" s="1">
        <v>2</v>
      </c>
      <c r="R22" s="1">
        <v>1</v>
      </c>
      <c r="S22" s="4">
        <v>9</v>
      </c>
      <c r="T22" s="1">
        <v>1</v>
      </c>
      <c r="V22" s="1">
        <v>4</v>
      </c>
      <c r="W22" s="1">
        <v>1</v>
      </c>
      <c r="X22" s="1">
        <v>0</v>
      </c>
      <c r="Y22" s="1">
        <v>0</v>
      </c>
      <c r="AA22" s="3">
        <v>0.652</v>
      </c>
      <c r="AB22" s="3">
        <v>0.839</v>
      </c>
      <c r="AC22" s="3">
        <v>0.509</v>
      </c>
      <c r="AD22" s="3">
        <v>1</v>
      </c>
      <c r="AF22" s="3">
        <v>0.3</v>
      </c>
      <c r="AG22" s="3">
        <v>0.25</v>
      </c>
      <c r="AH22" s="3">
        <v>0.5</v>
      </c>
      <c r="AI22" s="3">
        <v>0.8</v>
      </c>
      <c r="AK22" s="3" t="e">
        <f>NA()</f>
        <v>#N/A</v>
      </c>
      <c r="AL22" s="3" t="e">
        <f>NA()</f>
        <v>#N/A</v>
      </c>
      <c r="AM22" s="3" t="e">
        <f>NA()</f>
        <v>#N/A</v>
      </c>
      <c r="AN22" s="3" t="e">
        <f>NA()</f>
        <v>#N/A</v>
      </c>
      <c r="AO22" s="3"/>
      <c r="AP22" s="3">
        <v>0.6</v>
      </c>
      <c r="AQ22" s="3">
        <v>0</v>
      </c>
      <c r="AR22" s="3" t="e">
        <v>#N/A</v>
      </c>
      <c r="AS22" s="3" t="e">
        <v>#N/A</v>
      </c>
      <c r="AT22" s="3"/>
      <c r="AU22" s="3">
        <v>0.259</v>
      </c>
      <c r="AV22" s="3">
        <v>0.161</v>
      </c>
      <c r="AW22" s="3">
        <v>0.125</v>
      </c>
      <c r="AX22" s="3">
        <v>0.194</v>
      </c>
      <c r="AZ22" s="3">
        <v>0.536</v>
      </c>
      <c r="BA22" s="3">
        <v>0.656</v>
      </c>
      <c r="BB22" s="3">
        <v>0.719</v>
      </c>
      <c r="BC22" s="3">
        <v>0.775</v>
      </c>
      <c r="BE22" s="3">
        <v>0.1</v>
      </c>
      <c r="BF22" s="3">
        <v>0.25</v>
      </c>
      <c r="BG22" s="5">
        <v>0.5</v>
      </c>
      <c r="BH22" s="3">
        <v>0.6</v>
      </c>
      <c r="BJ22" s="1" t="e">
        <f>NA()</f>
        <v>#N/A</v>
      </c>
      <c r="BK22" s="1" t="e">
        <f>NA()</f>
        <v>#N/A</v>
      </c>
      <c r="BL22" s="1" t="e">
        <f>NA()</f>
        <v>#N/A</v>
      </c>
      <c r="BM22" s="1" t="e">
        <f>NA()</f>
        <v>#N/A</v>
      </c>
      <c r="BO22" s="5">
        <v>0.4</v>
      </c>
      <c r="BP22" s="3">
        <v>0</v>
      </c>
      <c r="BQ22" s="3" t="e">
        <f>NA()</f>
        <v>#N/A</v>
      </c>
      <c r="BR22" s="3" t="e">
        <f>NA()</f>
        <v>#N/A</v>
      </c>
      <c r="BS22" s="3"/>
      <c r="BT22" s="3">
        <v>0.419</v>
      </c>
      <c r="BU22" s="3">
        <v>0.436</v>
      </c>
      <c r="BV22" s="3">
        <v>0.325</v>
      </c>
      <c r="BW22" s="3">
        <v>0.35</v>
      </c>
    </row>
    <row r="23" spans="1:75" ht="11.25">
      <c r="A23" s="1" t="s">
        <v>15</v>
      </c>
      <c r="B23" s="1">
        <v>89</v>
      </c>
      <c r="C23" s="1">
        <f t="shared" si="3"/>
        <v>68</v>
      </c>
      <c r="D23" s="1">
        <f t="shared" si="3"/>
        <v>72</v>
      </c>
      <c r="E23" s="1">
        <f t="shared" si="3"/>
        <v>55</v>
      </c>
      <c r="G23" s="1">
        <f t="shared" si="4"/>
        <v>66</v>
      </c>
      <c r="H23" s="1">
        <f t="shared" si="4"/>
        <v>54</v>
      </c>
      <c r="I23" s="1">
        <f t="shared" si="4"/>
        <v>55</v>
      </c>
      <c r="J23" s="1" t="e">
        <f t="shared" si="4"/>
        <v>#N/A</v>
      </c>
      <c r="L23" s="1">
        <v>16</v>
      </c>
      <c r="M23" s="1">
        <v>7</v>
      </c>
      <c r="N23" s="4">
        <v>17</v>
      </c>
      <c r="O23" s="1" t="e">
        <f>NA()</f>
        <v>#N/A</v>
      </c>
      <c r="Q23" s="1">
        <v>7</v>
      </c>
      <c r="R23" s="1">
        <v>7</v>
      </c>
      <c r="S23" s="4">
        <v>0</v>
      </c>
      <c r="T23" s="1" t="e">
        <f>NA()</f>
        <v>#N/A</v>
      </c>
      <c r="V23" s="1">
        <v>2</v>
      </c>
      <c r="W23" s="1">
        <v>18</v>
      </c>
      <c r="X23" s="1">
        <v>0</v>
      </c>
      <c r="Y23" s="1" t="e">
        <f>NA()</f>
        <v>#N/A</v>
      </c>
      <c r="AA23" s="3">
        <v>0.932</v>
      </c>
      <c r="AB23" s="3">
        <v>0.9</v>
      </c>
      <c r="AC23" s="3">
        <v>0.977</v>
      </c>
      <c r="AD23" s="3" t="e">
        <f>NA()</f>
        <v>#N/A</v>
      </c>
      <c r="AF23" s="3">
        <v>0.333</v>
      </c>
      <c r="AG23" s="3">
        <v>0.5</v>
      </c>
      <c r="AH23" s="3">
        <v>0.889</v>
      </c>
      <c r="AI23" s="3" t="e">
        <f>NA()</f>
        <v>#N/A</v>
      </c>
      <c r="AK23" s="3" t="e">
        <f>NA()</f>
        <v>#N/A</v>
      </c>
      <c r="AL23" s="3" t="e">
        <f>NA()</f>
        <v>#N/A</v>
      </c>
      <c r="AM23" s="3" t="e">
        <f>NA()</f>
        <v>#N/A</v>
      </c>
      <c r="AN23" s="3" t="e">
        <f>NA()</f>
        <v>#N/A</v>
      </c>
      <c r="AO23" s="3"/>
      <c r="AP23" s="3">
        <v>0.5</v>
      </c>
      <c r="AQ23" s="3">
        <v>0.875</v>
      </c>
      <c r="AR23" s="3" t="e">
        <v>#N/A</v>
      </c>
      <c r="AS23" s="3" t="e">
        <v>#N/A</v>
      </c>
      <c r="AT23" s="3"/>
      <c r="AU23" s="3">
        <v>0.349</v>
      </c>
      <c r="AV23" s="3">
        <v>0.172</v>
      </c>
      <c r="AW23" s="3">
        <v>0.174</v>
      </c>
      <c r="AX23" s="3" t="e">
        <v>#N/A</v>
      </c>
      <c r="AZ23" s="3">
        <v>0.562</v>
      </c>
      <c r="BA23" s="3">
        <v>0.783</v>
      </c>
      <c r="BB23" s="3">
        <v>0.814</v>
      </c>
      <c r="BC23" s="3" t="e">
        <f>NA()</f>
        <v>#N/A</v>
      </c>
      <c r="BE23" s="3">
        <v>0.267</v>
      </c>
      <c r="BF23" s="3">
        <v>0.5</v>
      </c>
      <c r="BG23" s="5">
        <v>0.556</v>
      </c>
      <c r="BH23" s="3" t="e">
        <f>NA()</f>
        <v>#N/A</v>
      </c>
      <c r="BJ23" s="1" t="e">
        <f>NA()</f>
        <v>#N/A</v>
      </c>
      <c r="BK23" s="1" t="e">
        <f>NA()</f>
        <v>#N/A</v>
      </c>
      <c r="BL23" s="1" t="e">
        <f>NA()</f>
        <v>#N/A</v>
      </c>
      <c r="BM23" s="1" t="e">
        <f>NA()</f>
        <v>#N/A</v>
      </c>
      <c r="BO23" s="5">
        <v>0.5</v>
      </c>
      <c r="BP23" s="3">
        <v>0.917</v>
      </c>
      <c r="BQ23" s="3" t="e">
        <f>NA()</f>
        <v>#N/A</v>
      </c>
      <c r="BR23" s="3" t="e">
        <f>NA()</f>
        <v>#N/A</v>
      </c>
      <c r="BS23" s="3"/>
      <c r="BT23" s="3">
        <v>0.429</v>
      </c>
      <c r="BU23" s="3">
        <v>0.337</v>
      </c>
      <c r="BV23" s="3">
        <v>0.329</v>
      </c>
      <c r="BW23" s="3" t="e">
        <v>#N/A</v>
      </c>
    </row>
    <row r="24" spans="1:75" ht="11.25">
      <c r="A24" s="1" t="s">
        <v>16</v>
      </c>
      <c r="B24" s="1">
        <v>85</v>
      </c>
      <c r="C24" s="1">
        <f>B24-L24-Q24+V24</f>
        <v>75</v>
      </c>
      <c r="D24" s="1">
        <f>C24-M24-R24+W24</f>
        <v>75</v>
      </c>
      <c r="E24" s="1" t="e">
        <f>NA()</f>
        <v>#N/A</v>
      </c>
      <c r="G24" s="1">
        <f t="shared" si="4"/>
        <v>75</v>
      </c>
      <c r="H24" s="1">
        <f t="shared" si="4"/>
        <v>61</v>
      </c>
      <c r="I24" s="1" t="e">
        <f t="shared" si="4"/>
        <v>#N/A</v>
      </c>
      <c r="J24" s="1" t="e">
        <f t="shared" si="4"/>
        <v>#N/A</v>
      </c>
      <c r="L24" s="1">
        <v>3</v>
      </c>
      <c r="M24" s="1">
        <v>14</v>
      </c>
      <c r="N24" s="1" t="e">
        <f>NA()</f>
        <v>#N/A</v>
      </c>
      <c r="O24" s="1" t="e">
        <f>NA()</f>
        <v>#N/A</v>
      </c>
      <c r="Q24" s="1">
        <v>7</v>
      </c>
      <c r="R24" s="1">
        <v>0</v>
      </c>
      <c r="S24" s="1" t="e">
        <f>NA()</f>
        <v>#N/A</v>
      </c>
      <c r="T24" s="1" t="e">
        <f>NA()</f>
        <v>#N/A</v>
      </c>
      <c r="V24" s="1">
        <v>0</v>
      </c>
      <c r="W24" s="1">
        <v>14</v>
      </c>
      <c r="X24" s="1" t="e">
        <f>NA()</f>
        <v>#N/A</v>
      </c>
      <c r="Y24" s="1" t="e">
        <f>NA()</f>
        <v>#N/A</v>
      </c>
      <c r="AA24" s="3">
        <v>0.94</v>
      </c>
      <c r="AB24" s="3">
        <v>0.918</v>
      </c>
      <c r="AC24" s="3" t="e">
        <f>NA()</f>
        <v>#N/A</v>
      </c>
      <c r="AD24" s="3" t="e">
        <f>NA()</f>
        <v>#N/A</v>
      </c>
      <c r="AF24" s="3">
        <v>0.5</v>
      </c>
      <c r="AG24" s="3">
        <v>0</v>
      </c>
      <c r="AH24" s="3" t="e">
        <f>NA()</f>
        <v>#N/A</v>
      </c>
      <c r="AI24" s="3" t="e">
        <f>NA()</f>
        <v>#N/A</v>
      </c>
      <c r="AK24" s="3" t="e">
        <f>NA()</f>
        <v>#N/A</v>
      </c>
      <c r="AL24" s="3" t="e">
        <f>NA()</f>
        <v>#N/A</v>
      </c>
      <c r="AM24" s="3" t="e">
        <f>NA()</f>
        <v>#N/A</v>
      </c>
      <c r="AN24" s="3" t="e">
        <f>NA()</f>
        <v>#N/A</v>
      </c>
      <c r="AO24" s="3"/>
      <c r="AP24" s="3">
        <v>0.5</v>
      </c>
      <c r="AQ24" s="3">
        <v>0.944</v>
      </c>
      <c r="AR24" s="3" t="e">
        <v>#N/A</v>
      </c>
      <c r="AS24" s="3" t="e">
        <v>#N/A</v>
      </c>
      <c r="AT24" s="3"/>
      <c r="AU24" s="3">
        <v>0.542</v>
      </c>
      <c r="AV24" s="3">
        <v>0.34</v>
      </c>
      <c r="AW24" s="3" t="e">
        <v>#N/A</v>
      </c>
      <c r="AX24" s="3" t="e">
        <v>#N/A</v>
      </c>
      <c r="AZ24" s="3">
        <v>0.675</v>
      </c>
      <c r="BA24" s="3">
        <v>0.912</v>
      </c>
      <c r="BB24" s="3" t="e">
        <f>NA()</f>
        <v>#N/A</v>
      </c>
      <c r="BC24" s="3" t="e">
        <f>NA()</f>
        <v>#N/A</v>
      </c>
      <c r="BE24" s="3">
        <v>0.5</v>
      </c>
      <c r="BF24" s="3">
        <v>0.5</v>
      </c>
      <c r="BG24" s="3" t="e">
        <f>NA()</f>
        <v>#N/A</v>
      </c>
      <c r="BH24" s="3" t="e">
        <f>NA()</f>
        <v>#N/A</v>
      </c>
      <c r="BJ24" s="1" t="e">
        <f>NA()</f>
        <v>#N/A</v>
      </c>
      <c r="BK24" s="1" t="e">
        <f>NA()</f>
        <v>#N/A</v>
      </c>
      <c r="BL24" s="1" t="e">
        <f>NA()</f>
        <v>#N/A</v>
      </c>
      <c r="BM24" s="1" t="e">
        <f>NA()</f>
        <v>#N/A</v>
      </c>
      <c r="BO24" s="3">
        <v>0.25</v>
      </c>
      <c r="BP24" s="3">
        <v>0.944</v>
      </c>
      <c r="BQ24" s="3" t="e">
        <f>NA()</f>
        <v>#N/A</v>
      </c>
      <c r="BR24" s="3" t="e">
        <f>NA()</f>
        <v>#N/A</v>
      </c>
      <c r="BS24" s="3"/>
      <c r="BT24" s="3">
        <v>0.643</v>
      </c>
      <c r="BU24" s="3">
        <v>0.455</v>
      </c>
      <c r="BV24" s="3" t="e">
        <v>#N/A</v>
      </c>
      <c r="BW24" s="3" t="e">
        <v>#N/A</v>
      </c>
    </row>
    <row r="25" spans="1:75" ht="11.25">
      <c r="A25" s="1" t="s">
        <v>17</v>
      </c>
      <c r="B25" s="1">
        <v>93</v>
      </c>
      <c r="C25" s="1">
        <f>B25-L25-Q25+V25</f>
        <v>75</v>
      </c>
      <c r="D25" s="1" t="e">
        <f>NA()</f>
        <v>#N/A</v>
      </c>
      <c r="E25" s="1" t="e">
        <f>NA()</f>
        <v>#N/A</v>
      </c>
      <c r="G25" s="1">
        <f t="shared" si="4"/>
        <v>74</v>
      </c>
      <c r="H25" s="1" t="e">
        <f t="shared" si="4"/>
        <v>#N/A</v>
      </c>
      <c r="I25" s="1" t="e">
        <f t="shared" si="4"/>
        <v>#N/A</v>
      </c>
      <c r="J25" s="1" t="e">
        <f t="shared" si="4"/>
        <v>#N/A</v>
      </c>
      <c r="L25" s="1">
        <v>19</v>
      </c>
      <c r="M25" s="1" t="e">
        <f>NA()</f>
        <v>#N/A</v>
      </c>
      <c r="N25" s="1" t="e">
        <f>NA()</f>
        <v>#N/A</v>
      </c>
      <c r="O25" s="1" t="e">
        <f>NA()</f>
        <v>#N/A</v>
      </c>
      <c r="Q25" s="1">
        <v>0</v>
      </c>
      <c r="R25" s="1" t="e">
        <f>NA()</f>
        <v>#N/A</v>
      </c>
      <c r="S25" s="1" t="e">
        <f>NA()</f>
        <v>#N/A</v>
      </c>
      <c r="T25" s="1" t="e">
        <f>NA()</f>
        <v>#N/A</v>
      </c>
      <c r="V25" s="1">
        <v>1</v>
      </c>
      <c r="W25" s="1" t="e">
        <f>NA()</f>
        <v>#N/A</v>
      </c>
      <c r="X25" s="1" t="e">
        <f>NA()</f>
        <v>#N/A</v>
      </c>
      <c r="Y25" s="1" t="e">
        <f>NA()</f>
        <v>#N/A</v>
      </c>
      <c r="AA25" s="3">
        <v>0.757</v>
      </c>
      <c r="AB25" s="3" t="e">
        <f>NA()</f>
        <v>#N/A</v>
      </c>
      <c r="AC25" s="3" t="e">
        <f>NA()</f>
        <v>#N/A</v>
      </c>
      <c r="AD25" s="3" t="e">
        <f>NA()</f>
        <v>#N/A</v>
      </c>
      <c r="AF25" s="3">
        <v>0.438</v>
      </c>
      <c r="AG25" s="3" t="e">
        <f>NA()</f>
        <v>#N/A</v>
      </c>
      <c r="AH25" s="3" t="e">
        <f>NA()</f>
        <v>#N/A</v>
      </c>
      <c r="AI25" s="3" t="e">
        <f>NA()</f>
        <v>#N/A</v>
      </c>
      <c r="AK25" s="3" t="e">
        <f>NA()</f>
        <v>#N/A</v>
      </c>
      <c r="AL25" s="3" t="e">
        <f>NA()</f>
        <v>#N/A</v>
      </c>
      <c r="AM25" s="3" t="e">
        <f>NA()</f>
        <v>#N/A</v>
      </c>
      <c r="AN25" s="3" t="e">
        <f>NA()</f>
        <v>#N/A</v>
      </c>
      <c r="AO25" s="3"/>
      <c r="AP25" s="3" t="e">
        <v>#N/A</v>
      </c>
      <c r="AQ25" s="3" t="e">
        <v>#N/A</v>
      </c>
      <c r="AR25" s="3" t="e">
        <v>#N/A</v>
      </c>
      <c r="AS25" s="3" t="e">
        <v>#N/A</v>
      </c>
      <c r="AT25" s="3"/>
      <c r="AU25" s="3">
        <v>0.576</v>
      </c>
      <c r="AV25" s="3" t="e">
        <v>#N/A</v>
      </c>
      <c r="AW25" s="3" t="e">
        <v>#N/A</v>
      </c>
      <c r="AX25" s="3" t="e">
        <v>#N/A</v>
      </c>
      <c r="AZ25" s="3">
        <v>0.649</v>
      </c>
      <c r="BA25" s="3" t="e">
        <f>NA()</f>
        <v>#N/A</v>
      </c>
      <c r="BB25" s="3" t="e">
        <f>NA()</f>
        <v>#N/A</v>
      </c>
      <c r="BC25" s="3" t="e">
        <f>NA()</f>
        <v>#N/A</v>
      </c>
      <c r="BE25" s="3">
        <v>0.438</v>
      </c>
      <c r="BF25" s="3" t="e">
        <f>NA()</f>
        <v>#N/A</v>
      </c>
      <c r="BG25" s="3" t="e">
        <f>NA()</f>
        <v>#N/A</v>
      </c>
      <c r="BH25" s="3" t="e">
        <f>NA()</f>
        <v>#N/A</v>
      </c>
      <c r="BJ25" s="1" t="e">
        <f>NA()</f>
        <v>#N/A</v>
      </c>
      <c r="BK25" s="1" t="e">
        <f>NA()</f>
        <v>#N/A</v>
      </c>
      <c r="BL25" s="1" t="e">
        <f>NA()</f>
        <v>#N/A</v>
      </c>
      <c r="BM25" s="1" t="e">
        <f>NA()</f>
        <v>#N/A</v>
      </c>
      <c r="BO25" s="3" t="e">
        <v>#N/A</v>
      </c>
      <c r="BP25" s="3" t="e">
        <f>NA()</f>
        <v>#N/A</v>
      </c>
      <c r="BQ25" s="3" t="e">
        <f>NA()</f>
        <v>#N/A</v>
      </c>
      <c r="BR25" s="3" t="e">
        <f>NA()</f>
        <v>#N/A</v>
      </c>
      <c r="BS25" s="3"/>
      <c r="BT25" s="3">
        <v>0.605</v>
      </c>
      <c r="BU25" s="3" t="e">
        <v>#N/A</v>
      </c>
      <c r="BV25" s="3" t="e">
        <v>#N/A</v>
      </c>
      <c r="BW25" s="3" t="e">
        <v>#N/A</v>
      </c>
    </row>
    <row r="27" ht="11.25">
      <c r="A27" s="1" t="s">
        <v>0</v>
      </c>
    </row>
    <row r="28" ht="11.25">
      <c r="A28" s="1" t="s">
        <v>31</v>
      </c>
    </row>
    <row r="38" spans="62:71" ht="11.25"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62:71" ht="11.25"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62:71" ht="11.25"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62:71" ht="11.25"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62:71" ht="11.25"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62:71" ht="11.25"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62:71" ht="11.25"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62:71" ht="11.25"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62:71" ht="11.25"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62:71" ht="11.25"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69:71" ht="11.25">
      <c r="BQ48" s="4"/>
      <c r="BR48" s="4"/>
      <c r="BS48" s="4"/>
    </row>
    <row r="51" spans="56:58" ht="11.25">
      <c r="BD51" s="4"/>
      <c r="BE51" s="4"/>
      <c r="BF51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Elie Hassenfeld</cp:lastModifiedBy>
  <dcterms:created xsi:type="dcterms:W3CDTF">2008-06-23T19:40:16Z</dcterms:created>
  <dcterms:modified xsi:type="dcterms:W3CDTF">2008-06-23T20:00:14Z</dcterms:modified>
  <cp:category/>
  <cp:version/>
  <cp:contentType/>
  <cp:contentStatus/>
</cp:coreProperties>
</file>