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700" activeTab="0"/>
  </bookViews>
  <sheets>
    <sheet name="Dat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'Data'!$F$11:$V$203</definedName>
    <definedName name="data">#REF!</definedName>
    <definedName name="GBDageD95">'[1]Deaths'!$A$1:$T$643</definedName>
    <definedName name="LEX1955">'[3]summary-targets'!#REF!</definedName>
    <definedName name="LEX1975">'[3]summary-targets'!#REF!</definedName>
    <definedName name="LEX2025">'[3]summary-targets'!#REF!</definedName>
    <definedName name="reg98">'[2]whoreg'!#REF!</definedName>
    <definedName name="regeco98">'[2]whoregeco'!#REF!</definedName>
  </definedNames>
  <calcPr calcMode="manual" fullCalcOnLoad="1"/>
</workbook>
</file>

<file path=xl/sharedStrings.xml><?xml version="1.0" encoding="utf-8"?>
<sst xmlns="http://schemas.openxmlformats.org/spreadsheetml/2006/main" count="1316" uniqueCount="276">
  <si>
    <t>Country</t>
  </si>
  <si>
    <t>DALYs/100k</t>
  </si>
  <si>
    <t>Corruption</t>
  </si>
  <si>
    <t>Total</t>
  </si>
  <si>
    <t>United Republic of Tanzania</t>
  </si>
  <si>
    <t>Zambia</t>
  </si>
  <si>
    <t>Rwanda</t>
  </si>
  <si>
    <t>Mozambique</t>
  </si>
  <si>
    <t>Senegal</t>
  </si>
  <si>
    <t>Mali</t>
  </si>
  <si>
    <t>Burkina Faso</t>
  </si>
  <si>
    <t>Madagascar</t>
  </si>
  <si>
    <t>Benin</t>
  </si>
  <si>
    <t>Mauritania</t>
  </si>
  <si>
    <t>Djibouti</t>
  </si>
  <si>
    <t>Region</t>
  </si>
  <si>
    <t>Human Development Report</t>
  </si>
  <si>
    <t>Failed state</t>
  </si>
  <si>
    <t>Failed State Index</t>
  </si>
  <si>
    <t>Level</t>
  </si>
  <si>
    <t>non-HIV/AIDS</t>
  </si>
  <si>
    <t>Communicable, maternal, perinatal and nutritional conditions</t>
  </si>
  <si>
    <t>HIV/AIDS</t>
  </si>
  <si>
    <t>Non-communicable diseases</t>
  </si>
  <si>
    <t>Injuries</t>
  </si>
  <si>
    <t>Sierra Leone</t>
  </si>
  <si>
    <t>Sub-Saharan Africa</t>
  </si>
  <si>
    <t>Low</t>
  </si>
  <si>
    <t>Denmark</t>
  </si>
  <si>
    <t>Iceland</t>
  </si>
  <si>
    <t>High</t>
  </si>
  <si>
    <t>Somalia</t>
  </si>
  <si>
    <t>Red</t>
  </si>
  <si>
    <t>Angola</t>
  </si>
  <si>
    <t>Finland</t>
  </si>
  <si>
    <t>Norway</t>
  </si>
  <si>
    <t>Sudan</t>
  </si>
  <si>
    <t>Niger</t>
  </si>
  <si>
    <t>New Zealand</t>
  </si>
  <si>
    <t>Australia</t>
  </si>
  <si>
    <t>Zimbabwe</t>
  </si>
  <si>
    <t>Afghanistan</t>
  </si>
  <si>
    <t>Middle East</t>
  </si>
  <si>
    <t>Netherlands</t>
  </si>
  <si>
    <t>Switzerland</t>
  </si>
  <si>
    <t>Albania</t>
  </si>
  <si>
    <t>Liberia</t>
  </si>
  <si>
    <t>Singapore</t>
  </si>
  <si>
    <t>Canada</t>
  </si>
  <si>
    <t>Chad</t>
  </si>
  <si>
    <t>Algeria</t>
  </si>
  <si>
    <t>United Kingdom</t>
  </si>
  <si>
    <t>Spain</t>
  </si>
  <si>
    <t>Burma</t>
  </si>
  <si>
    <t>Andorra</t>
  </si>
  <si>
    <t>Luxembourg</t>
  </si>
  <si>
    <t>United States</t>
  </si>
  <si>
    <t>Bangladesh</t>
  </si>
  <si>
    <t>Guinea</t>
  </si>
  <si>
    <t>Antigua and Barbuda</t>
  </si>
  <si>
    <t>Democratic Republic of the Congo</t>
  </si>
  <si>
    <t>Germany</t>
  </si>
  <si>
    <t>Ethiopia</t>
  </si>
  <si>
    <t>Argentina</t>
  </si>
  <si>
    <t>Guinea-Bissau</t>
  </si>
  <si>
    <t>Japan</t>
  </si>
  <si>
    <t>Lebanon</t>
  </si>
  <si>
    <t>Armenia</t>
  </si>
  <si>
    <t>USA</t>
  </si>
  <si>
    <t>Italy</t>
  </si>
  <si>
    <t>Sri Lanka</t>
  </si>
  <si>
    <t>Côte d'Ivoire</t>
  </si>
  <si>
    <t>Slovenia</t>
  </si>
  <si>
    <t>Austria</t>
  </si>
  <si>
    <t>Hong Kong</t>
  </si>
  <si>
    <t>Haiti</t>
  </si>
  <si>
    <t>Azerbaijan</t>
  </si>
  <si>
    <t>Burundi</t>
  </si>
  <si>
    <t>France</t>
  </si>
  <si>
    <t>Nigeria</t>
  </si>
  <si>
    <t>Bahamas</t>
  </si>
  <si>
    <t>Belgium</t>
  </si>
  <si>
    <t>Hong Kong, China (SAR)</t>
  </si>
  <si>
    <t>Yemen</t>
  </si>
  <si>
    <t>Bahrain</t>
  </si>
  <si>
    <t>Malawi</t>
  </si>
  <si>
    <t>Central African Republic</t>
  </si>
  <si>
    <t>Medium</t>
  </si>
  <si>
    <t>Estonia</t>
  </si>
  <si>
    <t>Cyprus</t>
  </si>
  <si>
    <t>Uzbekistan</t>
  </si>
  <si>
    <t>Barbados</t>
  </si>
  <si>
    <t>Uruguay</t>
  </si>
  <si>
    <t>Korea, Rep. of</t>
  </si>
  <si>
    <t>Kenya</t>
  </si>
  <si>
    <t>Belarus</t>
  </si>
  <si>
    <t>Israel</t>
  </si>
  <si>
    <t>Nepal</t>
  </si>
  <si>
    <t>Brunei Darussalam</t>
  </si>
  <si>
    <t>Solomon Islands</t>
  </si>
  <si>
    <t>Belize</t>
  </si>
  <si>
    <t>Ireland</t>
  </si>
  <si>
    <t>Uganda</t>
  </si>
  <si>
    <t>Saint Vincent and the Grenadines</t>
  </si>
  <si>
    <t>Bhutan</t>
  </si>
  <si>
    <t>Equatorial Guinea</t>
  </si>
  <si>
    <t>Timor-Leste</t>
  </si>
  <si>
    <t>Bolivia</t>
  </si>
  <si>
    <t>Pakistan</t>
  </si>
  <si>
    <t>Bosnia and Herzegovina</t>
  </si>
  <si>
    <t>Saint Lucia</t>
  </si>
  <si>
    <t>Greece</t>
  </si>
  <si>
    <t>Botswana</t>
  </si>
  <si>
    <t>Chile</t>
  </si>
  <si>
    <t>Brazil</t>
  </si>
  <si>
    <t>Lao People's Democratic Republic</t>
  </si>
  <si>
    <t>South-East Asia</t>
  </si>
  <si>
    <t>Hungary</t>
  </si>
  <si>
    <t>Egypt</t>
  </si>
  <si>
    <t>Orange</t>
  </si>
  <si>
    <t>Tajikistan</t>
  </si>
  <si>
    <t>Bulgaria</t>
  </si>
  <si>
    <t>Cameroon</t>
  </si>
  <si>
    <t>Portugal</t>
  </si>
  <si>
    <t>United Arab Emirates</t>
  </si>
  <si>
    <t>Kyrgyzstan</t>
  </si>
  <si>
    <t>Czech Republik</t>
  </si>
  <si>
    <t>Cambodia</t>
  </si>
  <si>
    <t>Togo</t>
  </si>
  <si>
    <t>Macao</t>
  </si>
  <si>
    <t>Malta</t>
  </si>
  <si>
    <t>Gambia</t>
  </si>
  <si>
    <t>South Africa</t>
  </si>
  <si>
    <t>Eritrea</t>
  </si>
  <si>
    <t>South Korea</t>
  </si>
  <si>
    <t>Latvia</t>
  </si>
  <si>
    <t>Cape Verde</t>
  </si>
  <si>
    <t>Slovakia</t>
  </si>
  <si>
    <t>Iraq</t>
  </si>
  <si>
    <t>Iran</t>
  </si>
  <si>
    <t>Turkmenistan</t>
  </si>
  <si>
    <t>Central America</t>
  </si>
  <si>
    <t>Taiwan</t>
  </si>
  <si>
    <t>Qatar</t>
  </si>
  <si>
    <t>Syria</t>
  </si>
  <si>
    <t>China</t>
  </si>
  <si>
    <t>Congo</t>
  </si>
  <si>
    <t>Dominica</t>
  </si>
  <si>
    <t>Poland</t>
  </si>
  <si>
    <t>Colombia</t>
  </si>
  <si>
    <t>Malaysia</t>
  </si>
  <si>
    <t>Lithuania</t>
  </si>
  <si>
    <t>Comoros</t>
  </si>
  <si>
    <t>Ghana</t>
  </si>
  <si>
    <t>Costa Rica</t>
  </si>
  <si>
    <t>Seychelles</t>
  </si>
  <si>
    <t>Moldova</t>
  </si>
  <si>
    <t>Cook Islands</t>
  </si>
  <si>
    <t>Cuba</t>
  </si>
  <si>
    <t>Jordan</t>
  </si>
  <si>
    <t>Croatia</t>
  </si>
  <si>
    <t>Lesotho</t>
  </si>
  <si>
    <t>Sweden</t>
  </si>
  <si>
    <t>Swaziland</t>
  </si>
  <si>
    <t>Myanmar</t>
  </si>
  <si>
    <t>Mexico</t>
  </si>
  <si>
    <t>Papua New Guinea</t>
  </si>
  <si>
    <t>Czech Republic</t>
  </si>
  <si>
    <t>Mauritius</t>
  </si>
  <si>
    <t>Saint Kitts and Nevis</t>
  </si>
  <si>
    <t xml:space="preserve">Bosnia </t>
  </si>
  <si>
    <t>Democratic People's Republic of Korea</t>
  </si>
  <si>
    <t>Gabon</t>
  </si>
  <si>
    <t>India</t>
  </si>
  <si>
    <t>Oman</t>
  </si>
  <si>
    <t>Tonga</t>
  </si>
  <si>
    <t>Kiribati</t>
  </si>
  <si>
    <t>Namibia</t>
  </si>
  <si>
    <t>Georgia</t>
  </si>
  <si>
    <t>Tuvalu</t>
  </si>
  <si>
    <t>Trinidad and Tobago</t>
  </si>
  <si>
    <t>Philippines</t>
  </si>
  <si>
    <t>Sao Tome and Principe</t>
  </si>
  <si>
    <t>Kuweit</t>
  </si>
  <si>
    <t>Romania</t>
  </si>
  <si>
    <t>Indonesia</t>
  </si>
  <si>
    <t>Dominican Republic</t>
  </si>
  <si>
    <t>Russian Federation</t>
  </si>
  <si>
    <t>Eastern Europe</t>
  </si>
  <si>
    <t>Samoa</t>
  </si>
  <si>
    <t>Ecuador</t>
  </si>
  <si>
    <t>Saudi Arabia</t>
  </si>
  <si>
    <t>Panama</t>
  </si>
  <si>
    <t>Nicaragua</t>
  </si>
  <si>
    <t>El Salvador</t>
  </si>
  <si>
    <t>North Korea</t>
  </si>
  <si>
    <t>Tunesia</t>
  </si>
  <si>
    <t>Kazakhstan</t>
  </si>
  <si>
    <t>Marshall Islands</t>
  </si>
  <si>
    <t>Nauru</t>
  </si>
  <si>
    <t>Turkey</t>
  </si>
  <si>
    <t>Guatemala</t>
  </si>
  <si>
    <t>Fiji</t>
  </si>
  <si>
    <t>Maldives</t>
  </si>
  <si>
    <t>Kuwait</t>
  </si>
  <si>
    <t>Mongolia</t>
  </si>
  <si>
    <t xml:space="preserve">Serbia  </t>
  </si>
  <si>
    <t>Guinea Bissau</t>
  </si>
  <si>
    <t>Guyana</t>
  </si>
  <si>
    <t>South America</t>
  </si>
  <si>
    <t>Libyan Arab Jamahiriya</t>
  </si>
  <si>
    <t>Ukraine</t>
  </si>
  <si>
    <t>Macedonia, TFYR</t>
  </si>
  <si>
    <t>Russia</t>
  </si>
  <si>
    <t>Grenada</t>
  </si>
  <si>
    <t>Venezuela, Rep. Bov.</t>
  </si>
  <si>
    <t>Morocco</t>
  </si>
  <si>
    <t>Peru</t>
  </si>
  <si>
    <t>Honduras</t>
  </si>
  <si>
    <t>Republic of Moldova</t>
  </si>
  <si>
    <t>Serbia</t>
  </si>
  <si>
    <t>Venezuela</t>
  </si>
  <si>
    <t>Micronesia (Federated States of)</t>
  </si>
  <si>
    <t>Iran (Islamic Republic of)</t>
  </si>
  <si>
    <t>Thailand</t>
  </si>
  <si>
    <t>FYR Macedonia</t>
  </si>
  <si>
    <t>Jamaica</t>
  </si>
  <si>
    <t>Montenegro</t>
  </si>
  <si>
    <t>Tunisia</t>
  </si>
  <si>
    <t>Paraguay</t>
  </si>
  <si>
    <t>Macedonia</t>
  </si>
  <si>
    <t>Suriname</t>
  </si>
  <si>
    <t>Sao Tome</t>
  </si>
  <si>
    <t>Micronesia</t>
  </si>
  <si>
    <t>Iran, Islamic Rep. of</t>
  </si>
  <si>
    <t>Vietnam</t>
  </si>
  <si>
    <t>Vanuatu</t>
  </si>
  <si>
    <t>Viet Nam</t>
  </si>
  <si>
    <t>Occupied Palestinian Territories</t>
  </si>
  <si>
    <t>Syrian Arab Republic</t>
  </si>
  <si>
    <t>Palau</t>
  </si>
  <si>
    <t>Libya</t>
  </si>
  <si>
    <t>Niue</t>
  </si>
  <si>
    <t>Moldovaa</t>
  </si>
  <si>
    <t>Monaco</t>
  </si>
  <si>
    <t>Serbia and Montenegro</t>
  </si>
  <si>
    <t>Trinidad</t>
  </si>
  <si>
    <t>São Tomé and Principe</t>
  </si>
  <si>
    <t>Yellow</t>
  </si>
  <si>
    <t>Lao, People's Dem. Rep.</t>
  </si>
  <si>
    <t>Western Europe</t>
  </si>
  <si>
    <t>The former Yugoslav Republic of Macedonia</t>
  </si>
  <si>
    <t>Venezuela (Bolivarian Republic of)</t>
  </si>
  <si>
    <t>Republic of Korea</t>
  </si>
  <si>
    <t>San Marino</t>
  </si>
  <si>
    <t>United States of America</t>
  </si>
  <si>
    <t>North America</t>
  </si>
  <si>
    <t>Congo, Republic</t>
  </si>
  <si>
    <t xml:space="preserve">United States </t>
  </si>
  <si>
    <t>Green</t>
  </si>
  <si>
    <t>Developed Asia</t>
  </si>
  <si>
    <t>Congo, Democratic Republic</t>
  </si>
  <si>
    <t>Population</t>
  </si>
  <si>
    <t>OECD</t>
  </si>
  <si>
    <t>NGOs</t>
  </si>
  <si>
    <t>Ppl per</t>
  </si>
  <si>
    <t>Aid</t>
  </si>
  <si>
    <t>NGO</t>
  </si>
  <si>
    <t>(Avg 2002-06)</t>
  </si>
  <si>
    <t>(millions USD)</t>
  </si>
  <si>
    <t>per capita</t>
  </si>
  <si>
    <t>Falied state</t>
  </si>
  <si>
    <t>Avg</t>
  </si>
  <si>
    <t>Stdev</t>
  </si>
  <si>
    <t>Count</t>
  </si>
  <si>
    <t>Sorted on this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</si>
</sst>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_)"/>
    <numFmt numFmtId="167" formatCode="\(0"/>
    <numFmt numFmtId="168" formatCode="\-0\)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%"/>
  </numFmts>
  <fonts count="10">
    <font>
      <sz val="10"/>
      <name val="Arial"/>
      <family val="0"/>
    </font>
    <font>
      <sz val="10"/>
      <color indexed="8"/>
      <name val="MS Sans Serif"/>
      <family val="0"/>
    </font>
    <font>
      <u val="single"/>
      <sz val="10"/>
      <color indexed="36"/>
      <name val="Arial"/>
      <family val="0"/>
    </font>
    <font>
      <b/>
      <sz val="12"/>
      <name val="Helvetica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b/>
      <i/>
      <sz val="9"/>
      <name val="Helvetica"/>
      <family val="0"/>
    </font>
    <font>
      <sz val="8"/>
      <name val="Arial"/>
      <family val="0"/>
    </font>
    <font>
      <sz val="8"/>
      <name val="Tahoma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6" fontId="3" fillId="0" borderId="1" applyNumberFormat="0" applyFill="0" applyBorder="0" applyProtection="0">
      <alignment horizontal="left"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5" fillId="0" borderId="1" applyNumberFormat="0" applyFill="0" applyBorder="0" applyProtection="0">
      <alignment horizontal="left"/>
    </xf>
    <xf numFmtId="166" fontId="5" fillId="0" borderId="1" applyNumberFormat="0" applyFill="0" applyBorder="0" applyProtection="0">
      <alignment horizontal="right"/>
    </xf>
    <xf numFmtId="166" fontId="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6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6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9" fillId="0" borderId="0" xfId="0" applyFont="1" applyAlignment="1">
      <alignment/>
    </xf>
  </cellXfs>
  <cellStyles count="13">
    <cellStyle name="Normal" xfId="0"/>
    <cellStyle name="&#13;&#10;JournalTemplate=C:\COMFO\CTALK\JOURSTD.TPL&#13;&#10;LbStateAddress=3 3 0 251 1 89 2 311&#13;&#10;LbStateJou" xfId="16"/>
    <cellStyle name="Comma" xfId="17"/>
    <cellStyle name="Comma [0]" xfId="18"/>
    <cellStyle name="Currency" xfId="19"/>
    <cellStyle name="Currency [0]" xfId="20"/>
    <cellStyle name="Followed Hyperlink" xfId="21"/>
    <cellStyle name="Heading" xfId="22"/>
    <cellStyle name="Hyperlink" xfId="23"/>
    <cellStyle name="Percent" xfId="24"/>
    <cellStyle name="Stub" xfId="25"/>
    <cellStyle name="Top" xfId="26"/>
    <cellStyle name="Totals" xfId="27"/>
  </cellStyles>
  <dxfs count="3">
    <dxf>
      <fill>
        <patternFill>
          <bgColor rgb="FF339966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who.int/whr/1999/en/excel/D95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who.int/whr/1999/en/excel/popgbda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98\TARGE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g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ths"/>
    </sheetNames>
    <sheetDataSet>
      <sheetData sheetId="0">
        <row r="1">
          <cell r="A1" t="str">
            <v>seq_s98</v>
          </cell>
          <cell r="B1" t="str">
            <v>UN CODs</v>
          </cell>
          <cell r="C1" t="str">
            <v>UN NAME_98</v>
          </cell>
          <cell r="D1" t="str">
            <v>MS_98</v>
          </cell>
          <cell r="E1" t="str">
            <v>REG_nb</v>
          </cell>
          <cell r="F1" t="str">
            <v>REG</v>
          </cell>
          <cell r="G1" t="str">
            <v>GBD_nb</v>
          </cell>
          <cell r="H1" t="str">
            <v>GBD</v>
          </cell>
          <cell r="I1" t="str">
            <v>WHR99, eco n</v>
          </cell>
          <cell r="J1" t="str">
            <v>WHR99, eco</v>
          </cell>
          <cell r="K1" t="str">
            <v>sex</v>
          </cell>
          <cell r="L1" t="str">
            <v>Period</v>
          </cell>
          <cell r="M1" t="str">
            <v>Total</v>
          </cell>
          <cell r="N1" t="str">
            <v>0-4</v>
          </cell>
          <cell r="O1" t="str">
            <v>5-14</v>
          </cell>
          <cell r="P1" t="str">
            <v>15-29</v>
          </cell>
          <cell r="Q1" t="str">
            <v>30-44</v>
          </cell>
          <cell r="R1" t="str">
            <v>45-59</v>
          </cell>
          <cell r="S1" t="str">
            <v>60-69</v>
          </cell>
          <cell r="T1" t="str">
            <v>70+</v>
          </cell>
        </row>
        <row r="2">
          <cell r="A2">
            <v>74</v>
          </cell>
          <cell r="B2">
            <v>4</v>
          </cell>
          <cell r="C2" t="str">
            <v>Afghanistan</v>
          </cell>
          <cell r="D2">
            <v>0</v>
          </cell>
          <cell r="E2">
            <v>3</v>
          </cell>
          <cell r="F2" t="str">
            <v>Emro</v>
          </cell>
          <cell r="G2">
            <v>8</v>
          </cell>
          <cell r="H2" t="str">
            <v>mec</v>
          </cell>
          <cell r="I2">
            <v>1</v>
          </cell>
          <cell r="J2" t="str">
            <v>low and middle</v>
          </cell>
          <cell r="K2" t="str">
            <v>both sexes</v>
          </cell>
          <cell r="L2" t="str">
            <v>1995-2000</v>
          </cell>
          <cell r="M2">
            <v>2177.43</v>
          </cell>
          <cell r="N2">
            <v>1311.179</v>
          </cell>
          <cell r="O2">
            <v>113.756</v>
          </cell>
          <cell r="P2">
            <v>160.302</v>
          </cell>
          <cell r="Q2">
            <v>132</v>
          </cell>
          <cell r="R2">
            <v>146.997</v>
          </cell>
          <cell r="S2">
            <v>134.683</v>
          </cell>
          <cell r="T2">
            <v>178.513</v>
          </cell>
        </row>
        <row r="3">
          <cell r="A3">
            <v>143</v>
          </cell>
          <cell r="B3">
            <v>8</v>
          </cell>
          <cell r="C3" t="str">
            <v>Albania</v>
          </cell>
          <cell r="D3">
            <v>0</v>
          </cell>
          <cell r="E3">
            <v>4</v>
          </cell>
          <cell r="F3" t="str">
            <v>Euro</v>
          </cell>
          <cell r="G3">
            <v>2</v>
          </cell>
          <cell r="H3" t="str">
            <v>fse</v>
          </cell>
          <cell r="I3">
            <v>1</v>
          </cell>
          <cell r="J3" t="str">
            <v>low and middle</v>
          </cell>
          <cell r="K3" t="str">
            <v>both sexes</v>
          </cell>
          <cell r="L3" t="str">
            <v>1995-2000</v>
          </cell>
          <cell r="M3">
            <v>87.087</v>
          </cell>
          <cell r="N3">
            <v>13.597</v>
          </cell>
          <cell r="O3">
            <v>1.827</v>
          </cell>
          <cell r="P3">
            <v>2.9370000000000003</v>
          </cell>
          <cell r="Q3">
            <v>3.945</v>
          </cell>
          <cell r="R3">
            <v>8.763</v>
          </cell>
          <cell r="S3">
            <v>14.305</v>
          </cell>
          <cell r="T3">
            <v>41.713</v>
          </cell>
        </row>
        <row r="4">
          <cell r="A4">
            <v>34</v>
          </cell>
          <cell r="B4">
            <v>12</v>
          </cell>
          <cell r="C4" t="str">
            <v>Algeria</v>
          </cell>
          <cell r="D4">
            <v>0</v>
          </cell>
          <cell r="E4">
            <v>1</v>
          </cell>
          <cell r="F4" t="str">
            <v>Afro</v>
          </cell>
          <cell r="G4">
            <v>8</v>
          </cell>
          <cell r="H4" t="str">
            <v>mec</v>
          </cell>
          <cell r="I4">
            <v>1</v>
          </cell>
          <cell r="J4" t="str">
            <v>low and middle</v>
          </cell>
          <cell r="K4" t="str">
            <v>both sexes</v>
          </cell>
          <cell r="L4" t="str">
            <v>1995-2000</v>
          </cell>
          <cell r="M4">
            <v>832.15</v>
          </cell>
          <cell r="N4">
            <v>223.058</v>
          </cell>
          <cell r="O4">
            <v>29.783</v>
          </cell>
          <cell r="P4">
            <v>48.436</v>
          </cell>
          <cell r="Q4">
            <v>52.965</v>
          </cell>
          <cell r="R4">
            <v>74.547</v>
          </cell>
          <cell r="S4">
            <v>113.395</v>
          </cell>
          <cell r="T4">
            <v>289.96600000000007</v>
          </cell>
        </row>
        <row r="5">
          <cell r="A5">
            <v>25</v>
          </cell>
          <cell r="B5">
            <v>24</v>
          </cell>
          <cell r="C5" t="str">
            <v>Angola</v>
          </cell>
          <cell r="D5">
            <v>0</v>
          </cell>
          <cell r="E5">
            <v>1</v>
          </cell>
          <cell r="F5" t="str">
            <v>Afro</v>
          </cell>
          <cell r="G5">
            <v>6</v>
          </cell>
          <cell r="H5" t="str">
            <v>ssa</v>
          </cell>
          <cell r="I5">
            <v>1</v>
          </cell>
          <cell r="J5" t="str">
            <v>low and middle</v>
          </cell>
          <cell r="K5" t="str">
            <v>both sexes</v>
          </cell>
          <cell r="L5" t="str">
            <v>1995-2000</v>
          </cell>
          <cell r="M5">
            <v>1118.31</v>
          </cell>
          <cell r="N5">
            <v>602.284</v>
          </cell>
          <cell r="O5">
            <v>104.325</v>
          </cell>
          <cell r="P5">
            <v>93.799</v>
          </cell>
          <cell r="Q5">
            <v>77.827</v>
          </cell>
          <cell r="R5">
            <v>76.794</v>
          </cell>
          <cell r="S5">
            <v>65.759</v>
          </cell>
          <cell r="T5">
            <v>97.52199999999999</v>
          </cell>
        </row>
        <row r="6">
          <cell r="A6">
            <v>102</v>
          </cell>
          <cell r="B6">
            <v>31</v>
          </cell>
          <cell r="C6" t="str">
            <v>Azerbaijan</v>
          </cell>
          <cell r="D6">
            <v>0</v>
          </cell>
          <cell r="E6">
            <v>4</v>
          </cell>
          <cell r="F6" t="str">
            <v>Euro</v>
          </cell>
          <cell r="G6">
            <v>8</v>
          </cell>
          <cell r="H6" t="str">
            <v>mec</v>
          </cell>
          <cell r="I6">
            <v>1</v>
          </cell>
          <cell r="J6" t="str">
            <v>low and middle</v>
          </cell>
          <cell r="K6" t="str">
            <v>both sexes</v>
          </cell>
          <cell r="L6" t="str">
            <v>1995-2000</v>
          </cell>
          <cell r="M6">
            <v>257.231</v>
          </cell>
          <cell r="N6">
            <v>32.682</v>
          </cell>
          <cell r="O6">
            <v>5.11</v>
          </cell>
          <cell r="P6">
            <v>10.056000000000001</v>
          </cell>
          <cell r="Q6">
            <v>22.314</v>
          </cell>
          <cell r="R6">
            <v>35.09</v>
          </cell>
          <cell r="S6">
            <v>56.854</v>
          </cell>
          <cell r="T6">
            <v>95.125</v>
          </cell>
        </row>
        <row r="7">
          <cell r="A7">
            <v>185</v>
          </cell>
          <cell r="B7">
            <v>32</v>
          </cell>
          <cell r="C7" t="str">
            <v>Argentina</v>
          </cell>
          <cell r="D7">
            <v>0</v>
          </cell>
          <cell r="E7">
            <v>2</v>
          </cell>
          <cell r="F7" t="str">
            <v>Amro</v>
          </cell>
          <cell r="G7">
            <v>7</v>
          </cell>
          <cell r="H7" t="str">
            <v>lac</v>
          </cell>
          <cell r="I7">
            <v>1</v>
          </cell>
          <cell r="J7" t="str">
            <v>low and middle</v>
          </cell>
          <cell r="K7" t="str">
            <v>both sexes</v>
          </cell>
          <cell r="L7" t="str">
            <v>1995-2000</v>
          </cell>
          <cell r="M7">
            <v>1426.092</v>
          </cell>
          <cell r="N7">
            <v>91.304</v>
          </cell>
          <cell r="O7">
            <v>10.261</v>
          </cell>
          <cell r="P7">
            <v>37.047</v>
          </cell>
          <cell r="Q7">
            <v>66.526</v>
          </cell>
          <cell r="R7">
            <v>178.813</v>
          </cell>
          <cell r="S7">
            <v>236.257</v>
          </cell>
          <cell r="T7">
            <v>805.884</v>
          </cell>
        </row>
        <row r="8">
          <cell r="A8">
            <v>202</v>
          </cell>
          <cell r="B8">
            <v>36</v>
          </cell>
          <cell r="C8" t="str">
            <v>Australia (13)</v>
          </cell>
          <cell r="D8">
            <v>0</v>
          </cell>
          <cell r="E8">
            <v>6</v>
          </cell>
          <cell r="F8" t="str">
            <v>Wpro</v>
          </cell>
          <cell r="G8">
            <v>1</v>
          </cell>
          <cell r="H8" t="str">
            <v>eme</v>
          </cell>
          <cell r="I8">
            <v>4</v>
          </cell>
          <cell r="J8" t="str">
            <v>high</v>
          </cell>
          <cell r="K8" t="str">
            <v>both sexes</v>
          </cell>
          <cell r="L8" t="str">
            <v>1995-2000</v>
          </cell>
          <cell r="M8">
            <v>698.71</v>
          </cell>
          <cell r="N8">
            <v>8.799</v>
          </cell>
          <cell r="O8">
            <v>2.112</v>
          </cell>
          <cell r="P8">
            <v>12.759</v>
          </cell>
          <cell r="Q8">
            <v>23.852</v>
          </cell>
          <cell r="R8">
            <v>59.675</v>
          </cell>
          <cell r="S8">
            <v>93.14099999999999</v>
          </cell>
          <cell r="T8">
            <v>498.372</v>
          </cell>
        </row>
        <row r="9">
          <cell r="A9">
            <v>155</v>
          </cell>
          <cell r="B9">
            <v>40</v>
          </cell>
          <cell r="C9" t="str">
            <v>Austria</v>
          </cell>
          <cell r="D9">
            <v>0</v>
          </cell>
          <cell r="E9">
            <v>4</v>
          </cell>
          <cell r="F9" t="str">
            <v>Euro</v>
          </cell>
          <cell r="G9">
            <v>1</v>
          </cell>
          <cell r="H9" t="str">
            <v>eme</v>
          </cell>
          <cell r="I9">
            <v>4</v>
          </cell>
          <cell r="J9" t="str">
            <v>high</v>
          </cell>
          <cell r="K9" t="str">
            <v>both sexes</v>
          </cell>
          <cell r="L9" t="str">
            <v>1995-2000</v>
          </cell>
          <cell r="M9">
            <v>405.363</v>
          </cell>
          <cell r="N9">
            <v>3.272</v>
          </cell>
          <cell r="O9">
            <v>0.744</v>
          </cell>
          <cell r="P9">
            <v>5.654</v>
          </cell>
          <cell r="Q9">
            <v>12.847999999999999</v>
          </cell>
          <cell r="R9">
            <v>36.653000000000006</v>
          </cell>
          <cell r="S9">
            <v>55.229</v>
          </cell>
          <cell r="T9">
            <v>290.96299999999997</v>
          </cell>
        </row>
        <row r="10">
          <cell r="A10">
            <v>164</v>
          </cell>
          <cell r="B10">
            <v>44</v>
          </cell>
          <cell r="C10" t="str">
            <v>Bahamas</v>
          </cell>
          <cell r="D10">
            <v>0</v>
          </cell>
          <cell r="E10">
            <v>2</v>
          </cell>
          <cell r="F10" t="str">
            <v>Amro</v>
          </cell>
          <cell r="G10">
            <v>7</v>
          </cell>
          <cell r="H10" t="str">
            <v>lac</v>
          </cell>
          <cell r="I10">
            <v>4</v>
          </cell>
          <cell r="J10" t="str">
            <v>high</v>
          </cell>
          <cell r="K10" t="str">
            <v>both sexes</v>
          </cell>
          <cell r="L10" t="str">
            <v>1995-2000</v>
          </cell>
          <cell r="M10">
            <v>7.255</v>
          </cell>
          <cell r="N10">
            <v>0.6</v>
          </cell>
          <cell r="O10">
            <v>0.074</v>
          </cell>
          <cell r="P10">
            <v>0.409</v>
          </cell>
          <cell r="Q10">
            <v>0.8980000000000001</v>
          </cell>
          <cell r="R10">
            <v>1.2610000000000001</v>
          </cell>
          <cell r="S10">
            <v>1.1560000000000001</v>
          </cell>
          <cell r="T10">
            <v>2.8569999999999998</v>
          </cell>
        </row>
        <row r="11">
          <cell r="A11">
            <v>103</v>
          </cell>
          <cell r="B11">
            <v>48</v>
          </cell>
          <cell r="C11" t="str">
            <v>Bahrain</v>
          </cell>
          <cell r="D11">
            <v>0</v>
          </cell>
          <cell r="E11">
            <v>3</v>
          </cell>
          <cell r="F11" t="str">
            <v>Emro</v>
          </cell>
          <cell r="G11">
            <v>8</v>
          </cell>
          <cell r="H11" t="str">
            <v>mec</v>
          </cell>
          <cell r="I11">
            <v>1</v>
          </cell>
          <cell r="J11" t="str">
            <v>low and middle</v>
          </cell>
          <cell r="K11" t="str">
            <v>both sexes</v>
          </cell>
          <cell r="L11" t="str">
            <v>1995-2000</v>
          </cell>
          <cell r="M11">
            <v>10.502</v>
          </cell>
          <cell r="N11">
            <v>1.342</v>
          </cell>
          <cell r="O11">
            <v>0.16699999999999998</v>
          </cell>
          <cell r="P11">
            <v>0.48</v>
          </cell>
          <cell r="Q11">
            <v>1.337</v>
          </cell>
          <cell r="R11">
            <v>2.046</v>
          </cell>
          <cell r="S11">
            <v>1.754</v>
          </cell>
          <cell r="T11">
            <v>3.3760000000000003</v>
          </cell>
        </row>
        <row r="12">
          <cell r="A12">
            <v>75</v>
          </cell>
          <cell r="B12">
            <v>50</v>
          </cell>
          <cell r="C12" t="str">
            <v>Bangladesh</v>
          </cell>
          <cell r="D12">
            <v>0</v>
          </cell>
          <cell r="E12">
            <v>5</v>
          </cell>
          <cell r="F12" t="str">
            <v>Searo</v>
          </cell>
          <cell r="G12">
            <v>5</v>
          </cell>
          <cell r="H12" t="str">
            <v>oai</v>
          </cell>
          <cell r="I12">
            <v>1</v>
          </cell>
          <cell r="J12" t="str">
            <v>low and middle</v>
          </cell>
          <cell r="K12" t="str">
            <v>both sexes</v>
          </cell>
          <cell r="L12" t="str">
            <v>1995-2000</v>
          </cell>
          <cell r="M12">
            <v>5940.409</v>
          </cell>
          <cell r="N12">
            <v>1878.85</v>
          </cell>
          <cell r="O12">
            <v>309.23400000000004</v>
          </cell>
          <cell r="P12">
            <v>649.9780000000001</v>
          </cell>
          <cell r="Q12">
            <v>586.033</v>
          </cell>
          <cell r="R12">
            <v>729.726</v>
          </cell>
          <cell r="S12">
            <v>644.743</v>
          </cell>
          <cell r="T12">
            <v>1141.845</v>
          </cell>
        </row>
        <row r="13">
          <cell r="A13">
            <v>101</v>
          </cell>
          <cell r="B13">
            <v>51</v>
          </cell>
          <cell r="C13" t="str">
            <v>Armenia</v>
          </cell>
          <cell r="D13">
            <v>0</v>
          </cell>
          <cell r="E13">
            <v>4</v>
          </cell>
          <cell r="F13" t="str">
            <v>Euro</v>
          </cell>
          <cell r="G13">
            <v>8</v>
          </cell>
          <cell r="H13" t="str">
            <v>mec</v>
          </cell>
          <cell r="I13">
            <v>1</v>
          </cell>
          <cell r="J13" t="str">
            <v>low and middle</v>
          </cell>
          <cell r="K13" t="str">
            <v>both sexes</v>
          </cell>
          <cell r="L13" t="str">
            <v>1995-2000</v>
          </cell>
          <cell r="M13">
            <v>135.547</v>
          </cell>
          <cell r="N13">
            <v>7.895</v>
          </cell>
          <cell r="O13">
            <v>1.3940000000000001</v>
          </cell>
          <cell r="P13">
            <v>4.106</v>
          </cell>
          <cell r="Q13">
            <v>11.193000000000001</v>
          </cell>
          <cell r="R13">
            <v>18.589</v>
          </cell>
          <cell r="S13">
            <v>32.867999999999995</v>
          </cell>
          <cell r="T13">
            <v>59.502</v>
          </cell>
        </row>
        <row r="14">
          <cell r="A14">
            <v>165</v>
          </cell>
          <cell r="B14">
            <v>52</v>
          </cell>
          <cell r="C14" t="str">
            <v>Barbados</v>
          </cell>
          <cell r="D14">
            <v>0</v>
          </cell>
          <cell r="E14">
            <v>2</v>
          </cell>
          <cell r="F14" t="str">
            <v>Amro</v>
          </cell>
          <cell r="G14">
            <v>7</v>
          </cell>
          <cell r="H14" t="str">
            <v>lac</v>
          </cell>
          <cell r="I14">
            <v>1</v>
          </cell>
          <cell r="J14" t="str">
            <v>low and middle</v>
          </cell>
          <cell r="K14" t="str">
            <v>both sexes</v>
          </cell>
          <cell r="L14" t="str">
            <v>1995-2000</v>
          </cell>
          <cell r="M14">
            <v>10.987</v>
          </cell>
          <cell r="N14">
            <v>0.249</v>
          </cell>
          <cell r="O14">
            <v>0.039</v>
          </cell>
          <cell r="P14">
            <v>0.157</v>
          </cell>
          <cell r="Q14">
            <v>0.4</v>
          </cell>
          <cell r="R14">
            <v>0.885</v>
          </cell>
          <cell r="S14">
            <v>1.278</v>
          </cell>
          <cell r="T14">
            <v>7.979</v>
          </cell>
        </row>
        <row r="15">
          <cell r="A15">
            <v>156</v>
          </cell>
          <cell r="B15">
            <v>56</v>
          </cell>
          <cell r="C15" t="str">
            <v>Belgium</v>
          </cell>
          <cell r="D15">
            <v>0</v>
          </cell>
          <cell r="E15">
            <v>4</v>
          </cell>
          <cell r="F15" t="str">
            <v>Euro</v>
          </cell>
          <cell r="G15">
            <v>1</v>
          </cell>
          <cell r="H15" t="str">
            <v>eme</v>
          </cell>
          <cell r="I15">
            <v>4</v>
          </cell>
          <cell r="J15" t="str">
            <v>high</v>
          </cell>
          <cell r="K15" t="str">
            <v>both sexes</v>
          </cell>
          <cell r="L15" t="str">
            <v>1995-2000</v>
          </cell>
          <cell r="M15">
            <v>531.836</v>
          </cell>
          <cell r="N15">
            <v>4.597</v>
          </cell>
          <cell r="O15">
            <v>0.9540000000000001</v>
          </cell>
          <cell r="P15">
            <v>5.856</v>
          </cell>
          <cell r="Q15">
            <v>13.807</v>
          </cell>
          <cell r="R15">
            <v>41.388</v>
          </cell>
          <cell r="S15">
            <v>79.936</v>
          </cell>
          <cell r="T15">
            <v>385.298</v>
          </cell>
        </row>
        <row r="16">
          <cell r="A16">
            <v>76</v>
          </cell>
          <cell r="B16">
            <v>64</v>
          </cell>
          <cell r="C16" t="str">
            <v>Bhutan</v>
          </cell>
          <cell r="D16">
            <v>0</v>
          </cell>
          <cell r="E16">
            <v>5</v>
          </cell>
          <cell r="F16" t="str">
            <v>Searo</v>
          </cell>
          <cell r="G16">
            <v>5</v>
          </cell>
          <cell r="H16" t="str">
            <v>oai</v>
          </cell>
          <cell r="I16">
            <v>1</v>
          </cell>
          <cell r="J16" t="str">
            <v>low and middle</v>
          </cell>
          <cell r="K16" t="str">
            <v>both sexes</v>
          </cell>
          <cell r="L16" t="str">
            <v>1995-2000</v>
          </cell>
          <cell r="M16">
            <v>97.08</v>
          </cell>
          <cell r="N16">
            <v>36.089</v>
          </cell>
          <cell r="O16">
            <v>6.489000000000001</v>
          </cell>
          <cell r="P16">
            <v>8.398</v>
          </cell>
          <cell r="Q16">
            <v>7.911</v>
          </cell>
          <cell r="R16">
            <v>9.561</v>
          </cell>
          <cell r="S16">
            <v>9.783000000000001</v>
          </cell>
          <cell r="T16">
            <v>18.848999999999997</v>
          </cell>
        </row>
        <row r="17">
          <cell r="A17">
            <v>186</v>
          </cell>
          <cell r="B17">
            <v>68</v>
          </cell>
          <cell r="C17" t="str">
            <v>Bolivia</v>
          </cell>
          <cell r="D17">
            <v>0</v>
          </cell>
          <cell r="E17">
            <v>2</v>
          </cell>
          <cell r="F17" t="str">
            <v>Amro</v>
          </cell>
          <cell r="G17">
            <v>7</v>
          </cell>
          <cell r="H17" t="str">
            <v>lac</v>
          </cell>
          <cell r="I17">
            <v>1</v>
          </cell>
          <cell r="J17" t="str">
            <v>low and middle</v>
          </cell>
          <cell r="K17" t="str">
            <v>both sexes</v>
          </cell>
          <cell r="L17" t="str">
            <v>1995-2000</v>
          </cell>
          <cell r="M17">
            <v>358.388</v>
          </cell>
          <cell r="N17">
            <v>116.941</v>
          </cell>
          <cell r="O17">
            <v>21.748</v>
          </cell>
          <cell r="P17">
            <v>31.746000000000002</v>
          </cell>
          <cell r="Q17">
            <v>30.616</v>
          </cell>
          <cell r="R17">
            <v>39.874</v>
          </cell>
          <cell r="S17">
            <v>40.465999999999994</v>
          </cell>
          <cell r="T17">
            <v>76.99699999999999</v>
          </cell>
        </row>
        <row r="18">
          <cell r="A18">
            <v>144</v>
          </cell>
          <cell r="B18">
            <v>70</v>
          </cell>
          <cell r="C18" t="str">
            <v>Bosnia and Herzegovina</v>
          </cell>
          <cell r="D18">
            <v>0</v>
          </cell>
          <cell r="E18">
            <v>4</v>
          </cell>
          <cell r="F18" t="str">
            <v>Euro</v>
          </cell>
          <cell r="G18">
            <v>2</v>
          </cell>
          <cell r="H18" t="str">
            <v>fse</v>
          </cell>
          <cell r="I18">
            <v>1</v>
          </cell>
          <cell r="J18" t="str">
            <v>low and middle</v>
          </cell>
          <cell r="K18" t="str">
            <v>both sexes</v>
          </cell>
          <cell r="L18" t="str">
            <v>1995-2000</v>
          </cell>
          <cell r="M18">
            <v>136.757</v>
          </cell>
          <cell r="N18">
            <v>3.557</v>
          </cell>
          <cell r="O18">
            <v>0.721</v>
          </cell>
          <cell r="P18">
            <v>2.935</v>
          </cell>
          <cell r="Q18">
            <v>7.89</v>
          </cell>
          <cell r="R18">
            <v>20.271</v>
          </cell>
          <cell r="S18">
            <v>35.258</v>
          </cell>
          <cell r="T18">
            <v>66.125</v>
          </cell>
        </row>
        <row r="19">
          <cell r="A19">
            <v>42</v>
          </cell>
          <cell r="B19">
            <v>72</v>
          </cell>
          <cell r="C19" t="str">
            <v>Botswana</v>
          </cell>
          <cell r="D19">
            <v>0</v>
          </cell>
          <cell r="E19">
            <v>1</v>
          </cell>
          <cell r="F19" t="str">
            <v>Afro</v>
          </cell>
          <cell r="G19">
            <v>6</v>
          </cell>
          <cell r="H19" t="str">
            <v>ssa</v>
          </cell>
          <cell r="I19">
            <v>1</v>
          </cell>
          <cell r="J19" t="str">
            <v>low and middle</v>
          </cell>
          <cell r="K19" t="str">
            <v>both sexes</v>
          </cell>
          <cell r="L19" t="str">
            <v>1995-2000</v>
          </cell>
          <cell r="M19">
            <v>115.024</v>
          </cell>
          <cell r="N19">
            <v>27.532</v>
          </cell>
          <cell r="O19">
            <v>4.723</v>
          </cell>
          <cell r="P19">
            <v>13.266</v>
          </cell>
          <cell r="Q19">
            <v>28.175</v>
          </cell>
          <cell r="R19">
            <v>21.860999999999997</v>
          </cell>
          <cell r="S19">
            <v>8.623</v>
          </cell>
          <cell r="T19">
            <v>10.844000000000001</v>
          </cell>
        </row>
        <row r="20">
          <cell r="A20">
            <v>187</v>
          </cell>
          <cell r="B20">
            <v>76</v>
          </cell>
          <cell r="C20" t="str">
            <v>Brazil</v>
          </cell>
          <cell r="D20">
            <v>0</v>
          </cell>
          <cell r="E20">
            <v>2</v>
          </cell>
          <cell r="F20" t="str">
            <v>Amro</v>
          </cell>
          <cell r="G20">
            <v>7</v>
          </cell>
          <cell r="H20" t="str">
            <v>lac</v>
          </cell>
          <cell r="I20">
            <v>1</v>
          </cell>
          <cell r="J20" t="str">
            <v>low and middle</v>
          </cell>
          <cell r="K20" t="str">
            <v>both sexes</v>
          </cell>
          <cell r="L20" t="str">
            <v>1995-2000</v>
          </cell>
          <cell r="M20">
            <v>5951.437</v>
          </cell>
          <cell r="N20">
            <v>811.965</v>
          </cell>
          <cell r="O20">
            <v>116.947</v>
          </cell>
          <cell r="P20">
            <v>430.23900000000003</v>
          </cell>
          <cell r="Q20">
            <v>746.6980000000001</v>
          </cell>
          <cell r="R20">
            <v>1018.97</v>
          </cell>
          <cell r="S20">
            <v>898.345</v>
          </cell>
          <cell r="T20">
            <v>1928.2730000000001</v>
          </cell>
        </row>
        <row r="21">
          <cell r="A21">
            <v>176</v>
          </cell>
          <cell r="B21">
            <v>84</v>
          </cell>
          <cell r="C21" t="str">
            <v>Belize</v>
          </cell>
          <cell r="D21">
            <v>0</v>
          </cell>
          <cell r="E21">
            <v>2</v>
          </cell>
          <cell r="F21" t="str">
            <v>Amro</v>
          </cell>
          <cell r="G21">
            <v>7</v>
          </cell>
          <cell r="H21" t="str">
            <v>lac</v>
          </cell>
          <cell r="I21">
            <v>1</v>
          </cell>
          <cell r="J21" t="str">
            <v>low and middle</v>
          </cell>
          <cell r="K21" t="str">
            <v>both sexes</v>
          </cell>
          <cell r="L21" t="str">
            <v>1995-2000</v>
          </cell>
          <cell r="M21">
            <v>4.78</v>
          </cell>
          <cell r="N21">
            <v>1.301</v>
          </cell>
          <cell r="O21">
            <v>0.11599999999999999</v>
          </cell>
          <cell r="P21">
            <v>0.201</v>
          </cell>
          <cell r="Q21">
            <v>0.248</v>
          </cell>
          <cell r="R21">
            <v>0.358</v>
          </cell>
          <cell r="S21">
            <v>0.582</v>
          </cell>
          <cell r="T21">
            <v>1.974</v>
          </cell>
        </row>
        <row r="22">
          <cell r="A22">
            <v>208</v>
          </cell>
          <cell r="B22">
            <v>90</v>
          </cell>
          <cell r="C22" t="str">
            <v>Solomon Islands</v>
          </cell>
          <cell r="D22">
            <v>0</v>
          </cell>
          <cell r="E22">
            <v>6</v>
          </cell>
          <cell r="F22" t="str">
            <v>Wpro</v>
          </cell>
          <cell r="G22">
            <v>5</v>
          </cell>
          <cell r="H22" t="str">
            <v>oai</v>
          </cell>
          <cell r="I22">
            <v>1</v>
          </cell>
          <cell r="J22" t="str">
            <v>low and middle</v>
          </cell>
          <cell r="K22" t="str">
            <v>both sexes</v>
          </cell>
          <cell r="L22" t="str">
            <v>1995-2000</v>
          </cell>
          <cell r="M22">
            <v>8.194</v>
          </cell>
          <cell r="N22">
            <v>1.974</v>
          </cell>
          <cell r="O22">
            <v>0.217</v>
          </cell>
          <cell r="P22">
            <v>0.511</v>
          </cell>
          <cell r="Q22">
            <v>0.541</v>
          </cell>
          <cell r="R22">
            <v>1.09</v>
          </cell>
          <cell r="S22">
            <v>1.289</v>
          </cell>
          <cell r="T22">
            <v>2.5719999999999996</v>
          </cell>
        </row>
        <row r="23">
          <cell r="A23">
            <v>89</v>
          </cell>
          <cell r="B23">
            <v>96</v>
          </cell>
          <cell r="C23" t="str">
            <v>Brunei Darussalam</v>
          </cell>
          <cell r="D23">
            <v>0</v>
          </cell>
          <cell r="E23">
            <v>6</v>
          </cell>
          <cell r="F23" t="str">
            <v>Wpro</v>
          </cell>
          <cell r="G23">
            <v>5</v>
          </cell>
          <cell r="H23" t="str">
            <v>oai</v>
          </cell>
          <cell r="I23">
            <v>4</v>
          </cell>
          <cell r="J23" t="str">
            <v>high</v>
          </cell>
          <cell r="K23" t="str">
            <v>both sexes</v>
          </cell>
          <cell r="L23" t="str">
            <v>1995-2000</v>
          </cell>
          <cell r="M23">
            <v>4.754</v>
          </cell>
          <cell r="N23">
            <v>0.406</v>
          </cell>
          <cell r="O23">
            <v>0.098</v>
          </cell>
          <cell r="P23">
            <v>0.268</v>
          </cell>
          <cell r="Q23">
            <v>0.395</v>
          </cell>
          <cell r="R23">
            <v>0.7889999999999999</v>
          </cell>
          <cell r="S23">
            <v>0.8</v>
          </cell>
          <cell r="T23">
            <v>1.998</v>
          </cell>
        </row>
        <row r="24">
          <cell r="A24">
            <v>122</v>
          </cell>
          <cell r="B24">
            <v>100</v>
          </cell>
          <cell r="C24" t="str">
            <v>Bulgaria</v>
          </cell>
          <cell r="D24">
            <v>0</v>
          </cell>
          <cell r="E24">
            <v>4</v>
          </cell>
          <cell r="F24" t="str">
            <v>Euro</v>
          </cell>
          <cell r="G24">
            <v>2</v>
          </cell>
          <cell r="H24" t="str">
            <v>fse</v>
          </cell>
          <cell r="I24">
            <v>1</v>
          </cell>
          <cell r="J24" t="str">
            <v>low and middle</v>
          </cell>
          <cell r="K24" t="str">
            <v>both sexes</v>
          </cell>
          <cell r="L24" t="str">
            <v>1995-2000</v>
          </cell>
          <cell r="M24">
            <v>563.534</v>
          </cell>
          <cell r="N24">
            <v>7.647</v>
          </cell>
          <cell r="O24">
            <v>2.213</v>
          </cell>
          <cell r="P24">
            <v>9.051</v>
          </cell>
          <cell r="Q24">
            <v>20.573999999999998</v>
          </cell>
          <cell r="R24">
            <v>66.692</v>
          </cell>
          <cell r="S24">
            <v>112.01599999999999</v>
          </cell>
          <cell r="T24">
            <v>345.341</v>
          </cell>
        </row>
        <row r="25">
          <cell r="A25">
            <v>95</v>
          </cell>
          <cell r="B25">
            <v>104</v>
          </cell>
          <cell r="C25" t="str">
            <v>Myanmar</v>
          </cell>
          <cell r="D25">
            <v>0</v>
          </cell>
          <cell r="E25">
            <v>5</v>
          </cell>
          <cell r="F25" t="str">
            <v>Searo</v>
          </cell>
          <cell r="G25">
            <v>5</v>
          </cell>
          <cell r="H25" t="str">
            <v>oai</v>
          </cell>
          <cell r="I25">
            <v>1</v>
          </cell>
          <cell r="J25" t="str">
            <v>low and middle</v>
          </cell>
          <cell r="K25" t="str">
            <v>both sexes</v>
          </cell>
          <cell r="L25" t="str">
            <v>1995-2000</v>
          </cell>
          <cell r="M25">
            <v>2068.026</v>
          </cell>
          <cell r="N25">
            <v>532.682</v>
          </cell>
          <cell r="O25">
            <v>84.357</v>
          </cell>
          <cell r="P25">
            <v>124.772</v>
          </cell>
          <cell r="Q25">
            <v>168.649</v>
          </cell>
          <cell r="R25">
            <v>278.48699999999997</v>
          </cell>
          <cell r="S25">
            <v>349.295</v>
          </cell>
          <cell r="T25">
            <v>529.784</v>
          </cell>
        </row>
        <row r="26">
          <cell r="A26">
            <v>7</v>
          </cell>
          <cell r="B26">
            <v>108</v>
          </cell>
          <cell r="C26" t="str">
            <v>Burundi</v>
          </cell>
          <cell r="D26">
            <v>0</v>
          </cell>
          <cell r="E26">
            <v>1</v>
          </cell>
          <cell r="F26" t="str">
            <v>Afro</v>
          </cell>
          <cell r="G26">
            <v>6</v>
          </cell>
          <cell r="H26" t="str">
            <v>ssa</v>
          </cell>
          <cell r="I26">
            <v>1</v>
          </cell>
          <cell r="J26" t="str">
            <v>low and middle</v>
          </cell>
          <cell r="K26" t="str">
            <v>both sexes</v>
          </cell>
          <cell r="L26" t="str">
            <v>1995-2000</v>
          </cell>
          <cell r="M26">
            <v>639.15</v>
          </cell>
          <cell r="N26">
            <v>254.421</v>
          </cell>
          <cell r="O26">
            <v>68.457</v>
          </cell>
          <cell r="P26">
            <v>64.546</v>
          </cell>
          <cell r="Q26">
            <v>91.23700000000001</v>
          </cell>
          <cell r="R26">
            <v>66.533</v>
          </cell>
          <cell r="S26">
            <v>35.805</v>
          </cell>
          <cell r="T26">
            <v>58.150999999999996</v>
          </cell>
        </row>
        <row r="27">
          <cell r="A27">
            <v>121</v>
          </cell>
          <cell r="B27">
            <v>112</v>
          </cell>
          <cell r="C27" t="str">
            <v>Belarus</v>
          </cell>
          <cell r="D27">
            <v>0</v>
          </cell>
          <cell r="E27">
            <v>4</v>
          </cell>
          <cell r="F27" t="str">
            <v>Euro</v>
          </cell>
          <cell r="G27">
            <v>2</v>
          </cell>
          <cell r="H27" t="str">
            <v>fse</v>
          </cell>
          <cell r="I27">
            <v>1</v>
          </cell>
          <cell r="J27" t="str">
            <v>low and middle</v>
          </cell>
          <cell r="K27" t="str">
            <v>both sexes</v>
          </cell>
          <cell r="L27" t="str">
            <v>1995-2000</v>
          </cell>
          <cell r="M27">
            <v>680.795</v>
          </cell>
          <cell r="N27">
            <v>15.14</v>
          </cell>
          <cell r="O27">
            <v>4.265</v>
          </cell>
          <cell r="P27">
            <v>18.641</v>
          </cell>
          <cell r="Q27">
            <v>47.059</v>
          </cell>
          <cell r="R27">
            <v>101.031</v>
          </cell>
          <cell r="S27">
            <v>146.748</v>
          </cell>
          <cell r="T27">
            <v>347.911</v>
          </cell>
        </row>
        <row r="28">
          <cell r="A28">
            <v>90</v>
          </cell>
          <cell r="B28">
            <v>116</v>
          </cell>
          <cell r="C28" t="str">
            <v>Cambodia</v>
          </cell>
          <cell r="D28">
            <v>0</v>
          </cell>
          <cell r="E28">
            <v>6</v>
          </cell>
          <cell r="F28" t="str">
            <v>Wpro</v>
          </cell>
          <cell r="G28">
            <v>5</v>
          </cell>
          <cell r="H28" t="str">
            <v>oai</v>
          </cell>
          <cell r="I28">
            <v>1</v>
          </cell>
          <cell r="J28" t="str">
            <v>low and middle</v>
          </cell>
          <cell r="K28" t="str">
            <v>both sexes</v>
          </cell>
          <cell r="L28" t="str">
            <v>1995-2000</v>
          </cell>
          <cell r="M28">
            <v>670.247</v>
          </cell>
          <cell r="N28">
            <v>252.489</v>
          </cell>
          <cell r="O28">
            <v>48.302</v>
          </cell>
          <cell r="P28">
            <v>59.246</v>
          </cell>
          <cell r="Q28">
            <v>81.234</v>
          </cell>
          <cell r="R28">
            <v>81.54400000000001</v>
          </cell>
          <cell r="S28">
            <v>59.23</v>
          </cell>
          <cell r="T28">
            <v>88.20199999999998</v>
          </cell>
        </row>
        <row r="29">
          <cell r="A29">
            <v>26</v>
          </cell>
          <cell r="B29">
            <v>120</v>
          </cell>
          <cell r="C29" t="str">
            <v>Cameroon</v>
          </cell>
          <cell r="D29">
            <v>0</v>
          </cell>
          <cell r="E29">
            <v>1</v>
          </cell>
          <cell r="F29" t="str">
            <v>Afro</v>
          </cell>
          <cell r="G29">
            <v>6</v>
          </cell>
          <cell r="H29" t="str">
            <v>ssa</v>
          </cell>
          <cell r="I29">
            <v>1</v>
          </cell>
          <cell r="J29" t="str">
            <v>low and middle</v>
          </cell>
          <cell r="K29" t="str">
            <v>both sexes</v>
          </cell>
          <cell r="L29" t="str">
            <v>1995-2000</v>
          </cell>
          <cell r="M29">
            <v>878.243</v>
          </cell>
          <cell r="N29">
            <v>322.757</v>
          </cell>
          <cell r="O29">
            <v>70.42699999999999</v>
          </cell>
          <cell r="P29">
            <v>82.525</v>
          </cell>
          <cell r="Q29">
            <v>98.615</v>
          </cell>
          <cell r="R29">
            <v>96.862</v>
          </cell>
          <cell r="S29">
            <v>73.863</v>
          </cell>
          <cell r="T29">
            <v>133.194</v>
          </cell>
        </row>
        <row r="30">
          <cell r="A30">
            <v>198</v>
          </cell>
          <cell r="B30">
            <v>124</v>
          </cell>
          <cell r="C30" t="str">
            <v>Canada</v>
          </cell>
          <cell r="D30">
            <v>0</v>
          </cell>
          <cell r="E30">
            <v>2</v>
          </cell>
          <cell r="F30" t="str">
            <v>Amro</v>
          </cell>
          <cell r="G30">
            <v>1</v>
          </cell>
          <cell r="H30" t="str">
            <v>eme</v>
          </cell>
          <cell r="I30">
            <v>4</v>
          </cell>
          <cell r="J30" t="str">
            <v>high</v>
          </cell>
          <cell r="K30" t="str">
            <v>both sexes</v>
          </cell>
          <cell r="L30" t="str">
            <v>1995-2000</v>
          </cell>
          <cell r="M30">
            <v>1073.499</v>
          </cell>
          <cell r="N30">
            <v>12.964</v>
          </cell>
          <cell r="O30">
            <v>3.3890000000000002</v>
          </cell>
          <cell r="P30">
            <v>18.35</v>
          </cell>
          <cell r="Q30">
            <v>44.89</v>
          </cell>
          <cell r="R30">
            <v>105.512</v>
          </cell>
          <cell r="S30">
            <v>160.202</v>
          </cell>
          <cell r="T30">
            <v>728.1919999999999</v>
          </cell>
        </row>
        <row r="31">
          <cell r="A31">
            <v>50</v>
          </cell>
          <cell r="B31">
            <v>132</v>
          </cell>
          <cell r="C31" t="str">
            <v>Cape Verde</v>
          </cell>
          <cell r="D31">
            <v>0</v>
          </cell>
          <cell r="E31">
            <v>1</v>
          </cell>
          <cell r="F31" t="str">
            <v>Afro</v>
          </cell>
          <cell r="G31">
            <v>6</v>
          </cell>
          <cell r="H31" t="str">
            <v>ssa</v>
          </cell>
          <cell r="I31">
            <v>1</v>
          </cell>
          <cell r="J31" t="str">
            <v>low and middle</v>
          </cell>
          <cell r="K31" t="str">
            <v>both sexes</v>
          </cell>
          <cell r="L31" t="str">
            <v>1995-2000</v>
          </cell>
          <cell r="M31">
            <v>12.902</v>
          </cell>
          <cell r="N31">
            <v>4.128</v>
          </cell>
          <cell r="O31">
            <v>0.253</v>
          </cell>
          <cell r="P31">
            <v>0.663</v>
          </cell>
          <cell r="Q31">
            <v>0.848</v>
          </cell>
          <cell r="R31">
            <v>0.725</v>
          </cell>
          <cell r="S31">
            <v>1.69</v>
          </cell>
          <cell r="T31">
            <v>4.595</v>
          </cell>
        </row>
        <row r="32">
          <cell r="A32">
            <v>27</v>
          </cell>
          <cell r="B32">
            <v>140</v>
          </cell>
          <cell r="C32" t="str">
            <v>Central African Republic</v>
          </cell>
          <cell r="D32">
            <v>0</v>
          </cell>
          <cell r="E32">
            <v>1</v>
          </cell>
          <cell r="F32" t="str">
            <v>Afro</v>
          </cell>
          <cell r="G32">
            <v>6</v>
          </cell>
          <cell r="H32" t="str">
            <v>ssa</v>
          </cell>
          <cell r="I32">
            <v>1</v>
          </cell>
          <cell r="J32" t="str">
            <v>low and middle</v>
          </cell>
          <cell r="K32" t="str">
            <v>both sexes</v>
          </cell>
          <cell r="L32" t="str">
            <v>1995-2000</v>
          </cell>
          <cell r="M32">
            <v>322.449</v>
          </cell>
          <cell r="N32">
            <v>105.4</v>
          </cell>
          <cell r="O32">
            <v>29.103</v>
          </cell>
          <cell r="P32">
            <v>32.055</v>
          </cell>
          <cell r="Q32">
            <v>48.18</v>
          </cell>
          <cell r="R32">
            <v>41.764</v>
          </cell>
          <cell r="S32">
            <v>25.572</v>
          </cell>
          <cell r="T32">
            <v>40.375</v>
          </cell>
        </row>
        <row r="33">
          <cell r="A33">
            <v>84</v>
          </cell>
          <cell r="B33">
            <v>144</v>
          </cell>
          <cell r="C33" t="str">
            <v>Sri Lanka</v>
          </cell>
          <cell r="D33">
            <v>0</v>
          </cell>
          <cell r="E33">
            <v>5</v>
          </cell>
          <cell r="F33" t="str">
            <v>Searo</v>
          </cell>
          <cell r="G33">
            <v>5</v>
          </cell>
          <cell r="H33" t="str">
            <v>oai</v>
          </cell>
          <cell r="I33">
            <v>1</v>
          </cell>
          <cell r="J33" t="str">
            <v>low and middle</v>
          </cell>
          <cell r="K33" t="str">
            <v>both sexes</v>
          </cell>
          <cell r="L33" t="str">
            <v>1995-2000</v>
          </cell>
          <cell r="M33">
            <v>527.294</v>
          </cell>
          <cell r="N33">
            <v>34.707</v>
          </cell>
          <cell r="O33">
            <v>6.173</v>
          </cell>
          <cell r="P33">
            <v>24.677999999999997</v>
          </cell>
          <cell r="Q33">
            <v>35.829</v>
          </cell>
          <cell r="R33">
            <v>75.339</v>
          </cell>
          <cell r="S33">
            <v>96.842</v>
          </cell>
          <cell r="T33">
            <v>253.726</v>
          </cell>
        </row>
        <row r="34">
          <cell r="A34">
            <v>28</v>
          </cell>
          <cell r="B34">
            <v>148</v>
          </cell>
          <cell r="C34" t="str">
            <v>Chad</v>
          </cell>
          <cell r="D34">
            <v>0</v>
          </cell>
          <cell r="E34">
            <v>1</v>
          </cell>
          <cell r="F34" t="str">
            <v>Afro</v>
          </cell>
          <cell r="G34">
            <v>6</v>
          </cell>
          <cell r="H34" t="str">
            <v>ssa</v>
          </cell>
          <cell r="I34">
            <v>1</v>
          </cell>
          <cell r="J34" t="str">
            <v>low and middle</v>
          </cell>
          <cell r="K34" t="str">
            <v>both sexes</v>
          </cell>
          <cell r="L34" t="str">
            <v>1995-2000</v>
          </cell>
          <cell r="M34">
            <v>635.449</v>
          </cell>
          <cell r="N34">
            <v>282.92</v>
          </cell>
          <cell r="O34">
            <v>65.451</v>
          </cell>
          <cell r="P34">
            <v>55.187</v>
          </cell>
          <cell r="Q34">
            <v>60.798</v>
          </cell>
          <cell r="R34">
            <v>56.839</v>
          </cell>
          <cell r="S34">
            <v>44.361999999999995</v>
          </cell>
          <cell r="T34">
            <v>69.89200000000001</v>
          </cell>
        </row>
        <row r="35">
          <cell r="A35">
            <v>188</v>
          </cell>
          <cell r="B35">
            <v>152</v>
          </cell>
          <cell r="C35" t="str">
            <v>Chile</v>
          </cell>
          <cell r="D35">
            <v>0</v>
          </cell>
          <cell r="E35">
            <v>2</v>
          </cell>
          <cell r="F35" t="str">
            <v>Amro</v>
          </cell>
          <cell r="G35">
            <v>7</v>
          </cell>
          <cell r="H35" t="str">
            <v>lac</v>
          </cell>
          <cell r="I35">
            <v>1</v>
          </cell>
          <cell r="J35" t="str">
            <v>low and middle</v>
          </cell>
          <cell r="K35" t="str">
            <v>both sexes</v>
          </cell>
          <cell r="L35" t="str">
            <v>1995-2000</v>
          </cell>
          <cell r="M35">
            <v>411.487</v>
          </cell>
          <cell r="N35">
            <v>22.607</v>
          </cell>
          <cell r="O35">
            <v>3.821</v>
          </cell>
          <cell r="P35">
            <v>15.298000000000002</v>
          </cell>
          <cell r="Q35">
            <v>29.103</v>
          </cell>
          <cell r="R35">
            <v>56.65299999999999</v>
          </cell>
          <cell r="S35">
            <v>68.82</v>
          </cell>
          <cell r="T35">
            <v>215.185</v>
          </cell>
        </row>
        <row r="36">
          <cell r="A36">
            <v>66</v>
          </cell>
          <cell r="B36">
            <v>156</v>
          </cell>
          <cell r="C36" t="str">
            <v>China (5)</v>
          </cell>
          <cell r="D36">
            <v>0</v>
          </cell>
          <cell r="E36">
            <v>6</v>
          </cell>
          <cell r="F36" t="str">
            <v>Wpro</v>
          </cell>
          <cell r="G36">
            <v>4</v>
          </cell>
          <cell r="H36" t="str">
            <v>chn</v>
          </cell>
          <cell r="I36">
            <v>5</v>
          </cell>
          <cell r="J36" t="str">
            <v>chn</v>
          </cell>
          <cell r="K36" t="str">
            <v>both sexes</v>
          </cell>
          <cell r="L36" t="str">
            <v>1995-2000</v>
          </cell>
          <cell r="M36">
            <v>43382.82</v>
          </cell>
          <cell r="N36">
            <v>4894.956</v>
          </cell>
          <cell r="O36">
            <v>541.581</v>
          </cell>
          <cell r="P36">
            <v>1524.999</v>
          </cell>
          <cell r="Q36">
            <v>2521.272</v>
          </cell>
          <cell r="R36">
            <v>5590.2880000000005</v>
          </cell>
          <cell r="S36">
            <v>8630.608</v>
          </cell>
          <cell r="T36">
            <v>19679.115999999998</v>
          </cell>
        </row>
        <row r="37">
          <cell r="A37">
            <v>189</v>
          </cell>
          <cell r="B37">
            <v>170</v>
          </cell>
          <cell r="C37" t="str">
            <v>Colombia</v>
          </cell>
          <cell r="D37">
            <v>0</v>
          </cell>
          <cell r="E37">
            <v>2</v>
          </cell>
          <cell r="F37" t="str">
            <v>Amro</v>
          </cell>
          <cell r="G37">
            <v>7</v>
          </cell>
          <cell r="H37" t="str">
            <v>lac</v>
          </cell>
          <cell r="I37">
            <v>1</v>
          </cell>
          <cell r="J37" t="str">
            <v>low and middle</v>
          </cell>
          <cell r="K37" t="str">
            <v>both sexes</v>
          </cell>
          <cell r="L37" t="str">
            <v>1995-2000</v>
          </cell>
          <cell r="M37">
            <v>1170.528</v>
          </cell>
          <cell r="N37">
            <v>193.184</v>
          </cell>
          <cell r="O37">
            <v>24.022</v>
          </cell>
          <cell r="P37">
            <v>124.87</v>
          </cell>
          <cell r="Q37">
            <v>126.104</v>
          </cell>
          <cell r="R37">
            <v>143.16899999999998</v>
          </cell>
          <cell r="S37">
            <v>150.108</v>
          </cell>
          <cell r="T37">
            <v>409.071</v>
          </cell>
        </row>
        <row r="38">
          <cell r="A38">
            <v>8</v>
          </cell>
          <cell r="B38">
            <v>174</v>
          </cell>
          <cell r="C38" t="str">
            <v>Comoros</v>
          </cell>
          <cell r="D38">
            <v>0</v>
          </cell>
          <cell r="E38">
            <v>1</v>
          </cell>
          <cell r="F38" t="str">
            <v>Afro</v>
          </cell>
          <cell r="G38">
            <v>6</v>
          </cell>
          <cell r="H38" t="str">
            <v>ssa</v>
          </cell>
          <cell r="I38">
            <v>1</v>
          </cell>
          <cell r="J38" t="str">
            <v>low and middle</v>
          </cell>
          <cell r="K38" t="str">
            <v>both sexes</v>
          </cell>
          <cell r="L38" t="str">
            <v>1995-2000</v>
          </cell>
          <cell r="M38">
            <v>30.402</v>
          </cell>
          <cell r="N38">
            <v>12.544</v>
          </cell>
          <cell r="O38">
            <v>1.658</v>
          </cell>
          <cell r="P38">
            <v>3.056</v>
          </cell>
          <cell r="Q38">
            <v>2.629</v>
          </cell>
          <cell r="R38">
            <v>3.1470000000000002</v>
          </cell>
          <cell r="S38">
            <v>2.87</v>
          </cell>
          <cell r="T38">
            <v>4.498</v>
          </cell>
        </row>
        <row r="39">
          <cell r="A39">
            <v>29</v>
          </cell>
          <cell r="B39">
            <v>178</v>
          </cell>
          <cell r="C39" t="str">
            <v>Congo</v>
          </cell>
          <cell r="D39">
            <v>0</v>
          </cell>
          <cell r="E39">
            <v>1</v>
          </cell>
          <cell r="F39" t="str">
            <v>Afro</v>
          </cell>
          <cell r="G39">
            <v>6</v>
          </cell>
          <cell r="H39" t="str">
            <v>ssa</v>
          </cell>
          <cell r="I39">
            <v>1</v>
          </cell>
          <cell r="J39" t="str">
            <v>low and middle</v>
          </cell>
          <cell r="K39" t="str">
            <v>both sexes</v>
          </cell>
          <cell r="L39" t="str">
            <v>1995-2000</v>
          </cell>
          <cell r="M39">
            <v>217.436</v>
          </cell>
          <cell r="N39">
            <v>80.656</v>
          </cell>
          <cell r="O39">
            <v>17.849</v>
          </cell>
          <cell r="P39">
            <v>21.223</v>
          </cell>
          <cell r="Q39">
            <v>30.654</v>
          </cell>
          <cell r="R39">
            <v>26.080999999999996</v>
          </cell>
          <cell r="S39">
            <v>15.482</v>
          </cell>
          <cell r="T39">
            <v>25.491000000000003</v>
          </cell>
        </row>
        <row r="40">
          <cell r="A40">
            <v>30</v>
          </cell>
          <cell r="B40">
            <v>180</v>
          </cell>
          <cell r="C40" t="str">
            <v>Dem. Republic of the Congo</v>
          </cell>
          <cell r="D40">
            <v>0</v>
          </cell>
          <cell r="E40">
            <v>1</v>
          </cell>
          <cell r="F40" t="str">
            <v>Afro</v>
          </cell>
          <cell r="G40">
            <v>6</v>
          </cell>
          <cell r="H40" t="str">
            <v>ssa</v>
          </cell>
          <cell r="I40">
            <v>1</v>
          </cell>
          <cell r="J40" t="str">
            <v>low and middle</v>
          </cell>
          <cell r="K40" t="str">
            <v>both sexes</v>
          </cell>
          <cell r="L40" t="str">
            <v>1995-2000</v>
          </cell>
          <cell r="M40">
            <v>3569.25</v>
          </cell>
          <cell r="N40">
            <v>1583.05</v>
          </cell>
          <cell r="O40">
            <v>331.325</v>
          </cell>
          <cell r="P40">
            <v>321.666</v>
          </cell>
          <cell r="Q40">
            <v>383.538</v>
          </cell>
          <cell r="R40">
            <v>350.215</v>
          </cell>
          <cell r="S40">
            <v>237.488</v>
          </cell>
          <cell r="T40">
            <v>361.9680000000001</v>
          </cell>
        </row>
        <row r="41">
          <cell r="A41">
            <v>177</v>
          </cell>
          <cell r="B41">
            <v>188</v>
          </cell>
          <cell r="C41" t="str">
            <v>Costa Rica</v>
          </cell>
          <cell r="D41">
            <v>0</v>
          </cell>
          <cell r="E41">
            <v>2</v>
          </cell>
          <cell r="F41" t="str">
            <v>Amro</v>
          </cell>
          <cell r="G41">
            <v>7</v>
          </cell>
          <cell r="H41" t="str">
            <v>lac</v>
          </cell>
          <cell r="I41">
            <v>1</v>
          </cell>
          <cell r="J41" t="str">
            <v>low and middle</v>
          </cell>
          <cell r="K41" t="str">
            <v>both sexes</v>
          </cell>
          <cell r="L41" t="str">
            <v>1995-2000</v>
          </cell>
          <cell r="M41">
            <v>72.631</v>
          </cell>
          <cell r="N41">
            <v>6.526</v>
          </cell>
          <cell r="O41">
            <v>1.1360000000000001</v>
          </cell>
          <cell r="P41">
            <v>3.3709999999999996</v>
          </cell>
          <cell r="Q41">
            <v>5.709</v>
          </cell>
          <cell r="R41">
            <v>9.294</v>
          </cell>
          <cell r="S41">
            <v>11.147</v>
          </cell>
          <cell r="T41">
            <v>35.448</v>
          </cell>
        </row>
        <row r="42">
          <cell r="A42">
            <v>145</v>
          </cell>
          <cell r="B42">
            <v>191</v>
          </cell>
          <cell r="C42" t="str">
            <v>Croatia</v>
          </cell>
          <cell r="D42">
            <v>0</v>
          </cell>
          <cell r="E42">
            <v>4</v>
          </cell>
          <cell r="F42" t="str">
            <v>Euro</v>
          </cell>
          <cell r="G42">
            <v>2</v>
          </cell>
          <cell r="H42" t="str">
            <v>fse</v>
          </cell>
          <cell r="I42">
            <v>1</v>
          </cell>
          <cell r="J42" t="str">
            <v>low and middle</v>
          </cell>
          <cell r="K42" t="str">
            <v>both sexes</v>
          </cell>
          <cell r="L42" t="str">
            <v>1995-2000</v>
          </cell>
          <cell r="M42">
            <v>257.562</v>
          </cell>
          <cell r="N42">
            <v>3.015</v>
          </cell>
          <cell r="O42">
            <v>0.8220000000000001</v>
          </cell>
          <cell r="P42">
            <v>3.822</v>
          </cell>
          <cell r="Q42">
            <v>10.516</v>
          </cell>
          <cell r="R42">
            <v>33.562</v>
          </cell>
          <cell r="S42">
            <v>55.563</v>
          </cell>
          <cell r="T42">
            <v>150.26200000000003</v>
          </cell>
        </row>
        <row r="43">
          <cell r="A43">
            <v>166</v>
          </cell>
          <cell r="B43">
            <v>192</v>
          </cell>
          <cell r="C43" t="str">
            <v>Cuba</v>
          </cell>
          <cell r="D43">
            <v>0</v>
          </cell>
          <cell r="E43">
            <v>2</v>
          </cell>
          <cell r="F43" t="str">
            <v>Amro</v>
          </cell>
          <cell r="G43">
            <v>7</v>
          </cell>
          <cell r="H43" t="str">
            <v>lac</v>
          </cell>
          <cell r="I43">
            <v>1</v>
          </cell>
          <cell r="J43" t="str">
            <v>low and middle</v>
          </cell>
          <cell r="K43" t="str">
            <v>both sexes</v>
          </cell>
          <cell r="L43" t="str">
            <v>1995-2000</v>
          </cell>
          <cell r="M43">
            <v>389.76</v>
          </cell>
          <cell r="N43">
            <v>8.816</v>
          </cell>
          <cell r="O43">
            <v>3.069</v>
          </cell>
          <cell r="P43">
            <v>14.347</v>
          </cell>
          <cell r="Q43">
            <v>22.85</v>
          </cell>
          <cell r="R43">
            <v>49.568</v>
          </cell>
          <cell r="S43">
            <v>57.926</v>
          </cell>
          <cell r="T43">
            <v>233.184</v>
          </cell>
        </row>
        <row r="44">
          <cell r="A44">
            <v>104</v>
          </cell>
          <cell r="B44">
            <v>196</v>
          </cell>
          <cell r="C44" t="str">
            <v>Cyprus</v>
          </cell>
          <cell r="D44">
            <v>0</v>
          </cell>
          <cell r="E44">
            <v>3</v>
          </cell>
          <cell r="F44" t="str">
            <v>Emro</v>
          </cell>
          <cell r="G44">
            <v>8</v>
          </cell>
          <cell r="H44" t="str">
            <v>mec</v>
          </cell>
          <cell r="I44">
            <v>4</v>
          </cell>
          <cell r="J44" t="str">
            <v>high</v>
          </cell>
          <cell r="K44" t="str">
            <v>both sexes</v>
          </cell>
          <cell r="L44" t="str">
            <v>1995-2000</v>
          </cell>
          <cell r="M44">
            <v>27.991</v>
          </cell>
          <cell r="N44">
            <v>0.519</v>
          </cell>
          <cell r="O44">
            <v>0.092</v>
          </cell>
          <cell r="P44">
            <v>0.657</v>
          </cell>
          <cell r="Q44">
            <v>0.9630000000000001</v>
          </cell>
          <cell r="R44">
            <v>2.637</v>
          </cell>
          <cell r="S44">
            <v>3.799</v>
          </cell>
          <cell r="T44">
            <v>19.323999999999998</v>
          </cell>
        </row>
        <row r="45">
          <cell r="A45">
            <v>123</v>
          </cell>
          <cell r="B45">
            <v>203</v>
          </cell>
          <cell r="C45" t="str">
            <v>Czech Republic</v>
          </cell>
          <cell r="D45">
            <v>0</v>
          </cell>
          <cell r="E45">
            <v>4</v>
          </cell>
          <cell r="F45" t="str">
            <v>Euro</v>
          </cell>
          <cell r="G45">
            <v>2</v>
          </cell>
          <cell r="H45" t="str">
            <v>fse</v>
          </cell>
          <cell r="I45">
            <v>1</v>
          </cell>
          <cell r="J45" t="str">
            <v>low and middle</v>
          </cell>
          <cell r="K45" t="str">
            <v>both sexes</v>
          </cell>
          <cell r="L45" t="str">
            <v>1995-2000</v>
          </cell>
          <cell r="M45">
            <v>569.488</v>
          </cell>
          <cell r="N45">
            <v>4.085</v>
          </cell>
          <cell r="O45">
            <v>1.404</v>
          </cell>
          <cell r="P45">
            <v>8.012</v>
          </cell>
          <cell r="Q45">
            <v>17.771</v>
          </cell>
          <cell r="R45">
            <v>70.631</v>
          </cell>
          <cell r="S45">
            <v>100.313</v>
          </cell>
          <cell r="T45">
            <v>367.272</v>
          </cell>
        </row>
        <row r="46">
          <cell r="A46">
            <v>48</v>
          </cell>
          <cell r="B46">
            <v>204</v>
          </cell>
          <cell r="C46" t="str">
            <v>Benin</v>
          </cell>
          <cell r="D46">
            <v>0</v>
          </cell>
          <cell r="E46">
            <v>1</v>
          </cell>
          <cell r="F46" t="str">
            <v>Afro</v>
          </cell>
          <cell r="G46">
            <v>6</v>
          </cell>
          <cell r="H46" t="str">
            <v>ssa</v>
          </cell>
          <cell r="I46">
            <v>1</v>
          </cell>
          <cell r="J46" t="str">
            <v>low and middle</v>
          </cell>
          <cell r="K46" t="str">
            <v>both sexes</v>
          </cell>
          <cell r="L46" t="str">
            <v>1995-2000</v>
          </cell>
          <cell r="M46">
            <v>371.498</v>
          </cell>
          <cell r="N46">
            <v>161.35</v>
          </cell>
          <cell r="O46">
            <v>38.708</v>
          </cell>
          <cell r="P46">
            <v>34.244</v>
          </cell>
          <cell r="Q46">
            <v>34.915</v>
          </cell>
          <cell r="R46">
            <v>30.76</v>
          </cell>
          <cell r="S46">
            <v>23.852</v>
          </cell>
          <cell r="T46">
            <v>47.669</v>
          </cell>
        </row>
        <row r="47">
          <cell r="A47">
            <v>132</v>
          </cell>
          <cell r="B47">
            <v>208</v>
          </cell>
          <cell r="C47" t="str">
            <v>Denmark</v>
          </cell>
          <cell r="D47">
            <v>0</v>
          </cell>
          <cell r="E47">
            <v>4</v>
          </cell>
          <cell r="F47" t="str">
            <v>Euro</v>
          </cell>
          <cell r="G47">
            <v>1</v>
          </cell>
          <cell r="H47" t="str">
            <v>eme</v>
          </cell>
          <cell r="I47">
            <v>4</v>
          </cell>
          <cell r="J47" t="str">
            <v>high</v>
          </cell>
          <cell r="K47" t="str">
            <v>both sexes</v>
          </cell>
          <cell r="L47" t="str">
            <v>1995-2000</v>
          </cell>
          <cell r="M47">
            <v>307.432</v>
          </cell>
          <cell r="N47">
            <v>2.813</v>
          </cell>
          <cell r="O47">
            <v>0.545</v>
          </cell>
          <cell r="P47">
            <v>2.8819999999999997</v>
          </cell>
          <cell r="Q47">
            <v>8.643999999999998</v>
          </cell>
          <cell r="R47">
            <v>33.134</v>
          </cell>
          <cell r="S47">
            <v>45.231</v>
          </cell>
          <cell r="T47">
            <v>214.18300000000002</v>
          </cell>
        </row>
        <row r="48">
          <cell r="A48">
            <v>167</v>
          </cell>
          <cell r="B48">
            <v>214</v>
          </cell>
          <cell r="C48" t="str">
            <v>Dominican Republic</v>
          </cell>
          <cell r="D48">
            <v>0</v>
          </cell>
          <cell r="E48">
            <v>2</v>
          </cell>
          <cell r="F48" t="str">
            <v>Amro</v>
          </cell>
          <cell r="G48">
            <v>7</v>
          </cell>
          <cell r="H48" t="str">
            <v>lac</v>
          </cell>
          <cell r="I48">
            <v>1</v>
          </cell>
          <cell r="J48" t="str">
            <v>low and middle</v>
          </cell>
          <cell r="K48" t="str">
            <v>both sexes</v>
          </cell>
          <cell r="L48" t="str">
            <v>1995-2000</v>
          </cell>
          <cell r="M48">
            <v>216.282</v>
          </cell>
          <cell r="N48">
            <v>45.903</v>
          </cell>
          <cell r="O48">
            <v>6.314</v>
          </cell>
          <cell r="P48">
            <v>13.788</v>
          </cell>
          <cell r="Q48">
            <v>19.905</v>
          </cell>
          <cell r="R48">
            <v>27.356</v>
          </cell>
          <cell r="S48">
            <v>30.516000000000002</v>
          </cell>
          <cell r="T48">
            <v>72.5</v>
          </cell>
        </row>
        <row r="49">
          <cell r="A49">
            <v>190</v>
          </cell>
          <cell r="B49">
            <v>218</v>
          </cell>
          <cell r="C49" t="str">
            <v>Ecuador</v>
          </cell>
          <cell r="D49">
            <v>0</v>
          </cell>
          <cell r="E49">
            <v>2</v>
          </cell>
          <cell r="F49" t="str">
            <v>Amro</v>
          </cell>
          <cell r="G49">
            <v>7</v>
          </cell>
          <cell r="H49" t="str">
            <v>lac</v>
          </cell>
          <cell r="I49">
            <v>1</v>
          </cell>
          <cell r="J49" t="str">
            <v>low and middle</v>
          </cell>
          <cell r="K49" t="str">
            <v>both sexes</v>
          </cell>
          <cell r="L49" t="str">
            <v>1995-2000</v>
          </cell>
          <cell r="M49">
            <v>359.475</v>
          </cell>
          <cell r="N49">
            <v>92.406</v>
          </cell>
          <cell r="O49">
            <v>10.93</v>
          </cell>
          <cell r="P49">
            <v>25.101</v>
          </cell>
          <cell r="Q49">
            <v>32.808</v>
          </cell>
          <cell r="R49">
            <v>41.044000000000004</v>
          </cell>
          <cell r="S49">
            <v>41.2</v>
          </cell>
          <cell r="T49">
            <v>115.98599999999999</v>
          </cell>
        </row>
        <row r="50">
          <cell r="A50">
            <v>178</v>
          </cell>
          <cell r="B50">
            <v>222</v>
          </cell>
          <cell r="C50" t="str">
            <v>El Salvador</v>
          </cell>
          <cell r="D50">
            <v>0</v>
          </cell>
          <cell r="E50">
            <v>2</v>
          </cell>
          <cell r="F50" t="str">
            <v>Amro</v>
          </cell>
          <cell r="G50">
            <v>7</v>
          </cell>
          <cell r="H50" t="str">
            <v>lac</v>
          </cell>
          <cell r="I50">
            <v>1</v>
          </cell>
          <cell r="J50" t="str">
            <v>low and middle</v>
          </cell>
          <cell r="K50" t="str">
            <v>both sexes</v>
          </cell>
          <cell r="L50" t="str">
            <v>1995-2000</v>
          </cell>
          <cell r="M50">
            <v>182.595</v>
          </cell>
          <cell r="N50">
            <v>34.28</v>
          </cell>
          <cell r="O50">
            <v>5.268</v>
          </cell>
          <cell r="P50">
            <v>17.314</v>
          </cell>
          <cell r="Q50">
            <v>19.227</v>
          </cell>
          <cell r="R50">
            <v>23.541</v>
          </cell>
          <cell r="S50">
            <v>23.21</v>
          </cell>
          <cell r="T50">
            <v>59.755</v>
          </cell>
        </row>
        <row r="51">
          <cell r="A51">
            <v>31</v>
          </cell>
          <cell r="B51">
            <v>226</v>
          </cell>
          <cell r="C51" t="str">
            <v>Equatorial Guinea</v>
          </cell>
          <cell r="D51">
            <v>0</v>
          </cell>
          <cell r="E51">
            <v>1</v>
          </cell>
          <cell r="F51" t="str">
            <v>Afro</v>
          </cell>
          <cell r="G51">
            <v>6</v>
          </cell>
          <cell r="H51" t="str">
            <v>ssa</v>
          </cell>
          <cell r="I51">
            <v>1</v>
          </cell>
          <cell r="J51" t="str">
            <v>low and middle</v>
          </cell>
          <cell r="K51" t="str">
            <v>both sexes</v>
          </cell>
          <cell r="L51" t="str">
            <v>1995-2000</v>
          </cell>
          <cell r="M51">
            <v>34.652</v>
          </cell>
          <cell r="N51">
            <v>15.648</v>
          </cell>
          <cell r="O51">
            <v>2.8259999999999996</v>
          </cell>
          <cell r="P51">
            <v>2.966</v>
          </cell>
          <cell r="Q51">
            <v>2.726</v>
          </cell>
          <cell r="R51">
            <v>2.867</v>
          </cell>
          <cell r="S51">
            <v>2.768</v>
          </cell>
          <cell r="T51">
            <v>4.851000000000001</v>
          </cell>
        </row>
        <row r="52">
          <cell r="A52">
            <v>11</v>
          </cell>
          <cell r="B52">
            <v>231</v>
          </cell>
          <cell r="C52" t="str">
            <v>Ethiopia</v>
          </cell>
          <cell r="D52">
            <v>0</v>
          </cell>
          <cell r="E52">
            <v>1</v>
          </cell>
          <cell r="F52" t="str">
            <v>Afro</v>
          </cell>
          <cell r="G52">
            <v>6</v>
          </cell>
          <cell r="H52" t="str">
            <v>ssa</v>
          </cell>
          <cell r="I52">
            <v>1</v>
          </cell>
          <cell r="J52" t="str">
            <v>low and middle</v>
          </cell>
          <cell r="K52" t="str">
            <v>both sexes</v>
          </cell>
          <cell r="L52" t="str">
            <v>1995-2000</v>
          </cell>
          <cell r="M52">
            <v>5837.016</v>
          </cell>
          <cell r="N52">
            <v>2463.846</v>
          </cell>
          <cell r="O52">
            <v>544.692</v>
          </cell>
          <cell r="P52">
            <v>548.948</v>
          </cell>
          <cell r="Q52">
            <v>762.2139999999999</v>
          </cell>
          <cell r="R52">
            <v>648.1959999999999</v>
          </cell>
          <cell r="S52">
            <v>370.35699999999997</v>
          </cell>
          <cell r="T52">
            <v>498.76300000000003</v>
          </cell>
        </row>
        <row r="53">
          <cell r="A53">
            <v>10</v>
          </cell>
          <cell r="B53">
            <v>232</v>
          </cell>
          <cell r="C53" t="str">
            <v>Eritrea</v>
          </cell>
          <cell r="D53">
            <v>0</v>
          </cell>
          <cell r="E53">
            <v>1</v>
          </cell>
          <cell r="F53" t="str">
            <v>Afro</v>
          </cell>
          <cell r="G53">
            <v>6</v>
          </cell>
          <cell r="H53" t="str">
            <v>ssa</v>
          </cell>
          <cell r="I53">
            <v>1</v>
          </cell>
          <cell r="J53" t="str">
            <v>low and middle</v>
          </cell>
          <cell r="K53" t="str">
            <v>both sexes</v>
          </cell>
          <cell r="L53" t="str">
            <v>1995-2000</v>
          </cell>
          <cell r="M53">
            <v>253.072</v>
          </cell>
          <cell r="N53">
            <v>106.636</v>
          </cell>
          <cell r="O53">
            <v>21.389000000000003</v>
          </cell>
          <cell r="P53">
            <v>23.951999999999998</v>
          </cell>
          <cell r="Q53">
            <v>27.759</v>
          </cell>
          <cell r="R53">
            <v>27.717000000000002</v>
          </cell>
          <cell r="S53">
            <v>19.575</v>
          </cell>
          <cell r="T53">
            <v>26.043999999999997</v>
          </cell>
        </row>
        <row r="54">
          <cell r="A54">
            <v>133</v>
          </cell>
          <cell r="B54">
            <v>233</v>
          </cell>
          <cell r="C54" t="str">
            <v>Estonia</v>
          </cell>
          <cell r="D54">
            <v>0</v>
          </cell>
          <cell r="E54">
            <v>4</v>
          </cell>
          <cell r="F54" t="str">
            <v>Euro</v>
          </cell>
          <cell r="G54">
            <v>2</v>
          </cell>
          <cell r="H54" t="str">
            <v>fse</v>
          </cell>
          <cell r="I54">
            <v>1</v>
          </cell>
          <cell r="J54" t="str">
            <v>low and middle</v>
          </cell>
          <cell r="K54" t="str">
            <v>both sexes</v>
          </cell>
          <cell r="L54" t="str">
            <v>1995-2000</v>
          </cell>
          <cell r="M54">
            <v>97.806</v>
          </cell>
          <cell r="N54">
            <v>1.702</v>
          </cell>
          <cell r="O54">
            <v>0.632</v>
          </cell>
          <cell r="P54">
            <v>2.599</v>
          </cell>
          <cell r="Q54">
            <v>5.777</v>
          </cell>
          <cell r="R54">
            <v>13.933</v>
          </cell>
          <cell r="S54">
            <v>20.331000000000003</v>
          </cell>
          <cell r="T54">
            <v>52.832</v>
          </cell>
        </row>
        <row r="55">
          <cell r="A55">
            <v>205</v>
          </cell>
          <cell r="B55">
            <v>242</v>
          </cell>
          <cell r="C55" t="str">
            <v>Fiji</v>
          </cell>
          <cell r="D55">
            <v>0</v>
          </cell>
          <cell r="E55">
            <v>6</v>
          </cell>
          <cell r="F55" t="str">
            <v>Wpro</v>
          </cell>
          <cell r="G55">
            <v>5</v>
          </cell>
          <cell r="H55" t="str">
            <v>oai</v>
          </cell>
          <cell r="I55">
            <v>1</v>
          </cell>
          <cell r="J55" t="str">
            <v>low and middle</v>
          </cell>
          <cell r="K55" t="str">
            <v>both sexes</v>
          </cell>
          <cell r="L55" t="str">
            <v>1995-2000</v>
          </cell>
          <cell r="M55">
            <v>17.792</v>
          </cell>
          <cell r="N55">
            <v>2.023</v>
          </cell>
          <cell r="O55">
            <v>0.28800000000000003</v>
          </cell>
          <cell r="P55">
            <v>0.8410000000000001</v>
          </cell>
          <cell r="Q55">
            <v>1.182</v>
          </cell>
          <cell r="R55">
            <v>2.87</v>
          </cell>
          <cell r="S55">
            <v>3.53</v>
          </cell>
          <cell r="T55">
            <v>7.058</v>
          </cell>
        </row>
        <row r="56">
          <cell r="A56">
            <v>134</v>
          </cell>
          <cell r="B56">
            <v>246</v>
          </cell>
          <cell r="C56" t="str">
            <v>Finland</v>
          </cell>
          <cell r="D56">
            <v>0</v>
          </cell>
          <cell r="E56">
            <v>4</v>
          </cell>
          <cell r="F56" t="str">
            <v>Euro</v>
          </cell>
          <cell r="G56">
            <v>1</v>
          </cell>
          <cell r="H56" t="str">
            <v>eme</v>
          </cell>
          <cell r="I56">
            <v>4</v>
          </cell>
          <cell r="J56" t="str">
            <v>high</v>
          </cell>
          <cell r="K56" t="str">
            <v>both sexes</v>
          </cell>
          <cell r="L56" t="str">
            <v>1995-2000</v>
          </cell>
          <cell r="M56">
            <v>250.082</v>
          </cell>
          <cell r="N56">
            <v>2.004</v>
          </cell>
          <cell r="O56">
            <v>0.505</v>
          </cell>
          <cell r="P56">
            <v>3.446</v>
          </cell>
          <cell r="Q56">
            <v>8.99</v>
          </cell>
          <cell r="R56">
            <v>26.118000000000002</v>
          </cell>
          <cell r="S56">
            <v>37.818</v>
          </cell>
          <cell r="T56">
            <v>171.201</v>
          </cell>
        </row>
        <row r="57">
          <cell r="A57">
            <v>157</v>
          </cell>
          <cell r="B57">
            <v>250</v>
          </cell>
          <cell r="C57" t="str">
            <v>France</v>
          </cell>
          <cell r="D57">
            <v>0</v>
          </cell>
          <cell r="E57">
            <v>4</v>
          </cell>
          <cell r="F57" t="str">
            <v>Euro</v>
          </cell>
          <cell r="G57">
            <v>1</v>
          </cell>
          <cell r="H57" t="str">
            <v>eme</v>
          </cell>
          <cell r="I57">
            <v>4</v>
          </cell>
          <cell r="J57" t="str">
            <v>high</v>
          </cell>
          <cell r="K57" t="str">
            <v>both sexes</v>
          </cell>
          <cell r="L57" t="str">
            <v>1995-2000</v>
          </cell>
          <cell r="M57">
            <v>2714.7</v>
          </cell>
          <cell r="N57">
            <v>27.489</v>
          </cell>
          <cell r="O57">
            <v>6.026</v>
          </cell>
          <cell r="P57">
            <v>45.178000000000004</v>
          </cell>
          <cell r="Q57">
            <v>101.39</v>
          </cell>
          <cell r="R57">
            <v>249.323</v>
          </cell>
          <cell r="S57">
            <v>370.265</v>
          </cell>
          <cell r="T57">
            <v>1915.029</v>
          </cell>
        </row>
        <row r="58">
          <cell r="A58">
            <v>213</v>
          </cell>
          <cell r="B58">
            <v>258</v>
          </cell>
          <cell r="C58" t="str">
            <v>French Polynesia</v>
          </cell>
          <cell r="G58">
            <v>5</v>
          </cell>
          <cell r="H58" t="str">
            <v>oai</v>
          </cell>
          <cell r="I58">
            <v>4</v>
          </cell>
          <cell r="J58" t="str">
            <v>high</v>
          </cell>
          <cell r="K58" t="str">
            <v>both sexes</v>
          </cell>
          <cell r="L58" t="str">
            <v>1995-2000</v>
          </cell>
          <cell r="M58">
            <v>5.329</v>
          </cell>
          <cell r="N58">
            <v>0.388</v>
          </cell>
          <cell r="O58">
            <v>0.089</v>
          </cell>
          <cell r="P58">
            <v>0.342</v>
          </cell>
          <cell r="Q58">
            <v>0.41800000000000004</v>
          </cell>
          <cell r="R58">
            <v>0.9990000000000001</v>
          </cell>
          <cell r="S58">
            <v>1.183</v>
          </cell>
          <cell r="T58">
            <v>1.91</v>
          </cell>
        </row>
        <row r="59">
          <cell r="A59">
            <v>9</v>
          </cell>
          <cell r="B59">
            <v>262</v>
          </cell>
          <cell r="C59" t="str">
            <v>Djibouti</v>
          </cell>
          <cell r="D59">
            <v>0</v>
          </cell>
          <cell r="E59">
            <v>3</v>
          </cell>
          <cell r="F59" t="str">
            <v>Emro</v>
          </cell>
          <cell r="G59">
            <v>6</v>
          </cell>
          <cell r="H59" t="str">
            <v>ssa</v>
          </cell>
          <cell r="I59">
            <v>1</v>
          </cell>
          <cell r="J59" t="str">
            <v>low and middle</v>
          </cell>
          <cell r="K59" t="str">
            <v>both sexes</v>
          </cell>
          <cell r="L59" t="str">
            <v>1995-2000</v>
          </cell>
          <cell r="M59">
            <v>45.903</v>
          </cell>
          <cell r="N59">
            <v>20.188</v>
          </cell>
          <cell r="O59">
            <v>3.9429999999999996</v>
          </cell>
          <cell r="P59">
            <v>4.516</v>
          </cell>
          <cell r="Q59">
            <v>4.053999999999999</v>
          </cell>
          <cell r="R59">
            <v>4.388</v>
          </cell>
          <cell r="S59">
            <v>3.648</v>
          </cell>
          <cell r="T59">
            <v>5.166000000000001</v>
          </cell>
        </row>
        <row r="60">
          <cell r="A60">
            <v>32</v>
          </cell>
          <cell r="B60">
            <v>266</v>
          </cell>
          <cell r="C60" t="str">
            <v>Gabon</v>
          </cell>
          <cell r="D60">
            <v>0</v>
          </cell>
          <cell r="E60">
            <v>1</v>
          </cell>
          <cell r="F60" t="str">
            <v>Afro</v>
          </cell>
          <cell r="G60">
            <v>6</v>
          </cell>
          <cell r="H60" t="str">
            <v>ssa</v>
          </cell>
          <cell r="I60">
            <v>1</v>
          </cell>
          <cell r="J60" t="str">
            <v>low and middle</v>
          </cell>
          <cell r="K60" t="str">
            <v>both sexes</v>
          </cell>
          <cell r="L60" t="str">
            <v>1995-2000</v>
          </cell>
          <cell r="M60">
            <v>91.845</v>
          </cell>
          <cell r="N60">
            <v>29.628</v>
          </cell>
          <cell r="O60">
            <v>6.182</v>
          </cell>
          <cell r="P60">
            <v>6.86</v>
          </cell>
          <cell r="Q60">
            <v>8.995</v>
          </cell>
          <cell r="R60">
            <v>10.814</v>
          </cell>
          <cell r="S60">
            <v>9.544</v>
          </cell>
          <cell r="T60">
            <v>19.821999999999996</v>
          </cell>
        </row>
        <row r="61">
          <cell r="A61">
            <v>106</v>
          </cell>
          <cell r="B61">
            <v>268</v>
          </cell>
          <cell r="C61" t="str">
            <v>Georgia</v>
          </cell>
          <cell r="D61">
            <v>0</v>
          </cell>
          <cell r="E61">
            <v>4</v>
          </cell>
          <cell r="F61" t="str">
            <v>Euro</v>
          </cell>
          <cell r="G61">
            <v>8</v>
          </cell>
          <cell r="H61" t="str">
            <v>mec</v>
          </cell>
          <cell r="I61">
            <v>1</v>
          </cell>
          <cell r="J61" t="str">
            <v>low and middle</v>
          </cell>
          <cell r="K61" t="str">
            <v>both sexes</v>
          </cell>
          <cell r="L61" t="str">
            <v>1995-2000</v>
          </cell>
          <cell r="M61">
            <v>238.569</v>
          </cell>
          <cell r="N61">
            <v>8.332</v>
          </cell>
          <cell r="O61">
            <v>1.2970000000000002</v>
          </cell>
          <cell r="P61">
            <v>5.362</v>
          </cell>
          <cell r="Q61">
            <v>13.101</v>
          </cell>
          <cell r="R61">
            <v>29.871</v>
          </cell>
          <cell r="S61">
            <v>52.041</v>
          </cell>
          <cell r="T61">
            <v>128.565</v>
          </cell>
        </row>
        <row r="62">
          <cell r="A62">
            <v>52</v>
          </cell>
          <cell r="B62">
            <v>270</v>
          </cell>
          <cell r="C62" t="str">
            <v>Gambia</v>
          </cell>
          <cell r="D62">
            <v>0</v>
          </cell>
          <cell r="E62">
            <v>1</v>
          </cell>
          <cell r="F62" t="str">
            <v>Afro</v>
          </cell>
          <cell r="G62">
            <v>6</v>
          </cell>
          <cell r="H62" t="str">
            <v>ssa</v>
          </cell>
          <cell r="I62">
            <v>1</v>
          </cell>
          <cell r="J62" t="str">
            <v>low and middle</v>
          </cell>
          <cell r="K62" t="str">
            <v>both sexes</v>
          </cell>
          <cell r="L62" t="str">
            <v>1995-2000</v>
          </cell>
          <cell r="M62">
            <v>105.282</v>
          </cell>
          <cell r="N62">
            <v>50.026</v>
          </cell>
          <cell r="O62">
            <v>8.865</v>
          </cell>
          <cell r="P62">
            <v>9.56</v>
          </cell>
          <cell r="Q62">
            <v>10.014</v>
          </cell>
          <cell r="R62">
            <v>9.611</v>
          </cell>
          <cell r="S62">
            <v>7.399</v>
          </cell>
          <cell r="T62">
            <v>9.807000000000002</v>
          </cell>
        </row>
        <row r="63">
          <cell r="A63">
            <v>105</v>
          </cell>
          <cell r="B63">
            <v>274</v>
          </cell>
          <cell r="C63" t="str">
            <v>Gaza Strip</v>
          </cell>
          <cell r="G63">
            <v>8</v>
          </cell>
          <cell r="H63" t="str">
            <v>mec</v>
          </cell>
          <cell r="I63">
            <v>1</v>
          </cell>
          <cell r="J63" t="str">
            <v>low and middle</v>
          </cell>
          <cell r="K63" t="str">
            <v>both sexes</v>
          </cell>
          <cell r="L63" t="str">
            <v>1995-2000</v>
          </cell>
          <cell r="M63">
            <v>23.219</v>
          </cell>
          <cell r="N63">
            <v>6.914</v>
          </cell>
          <cell r="O63">
            <v>0.623</v>
          </cell>
          <cell r="P63">
            <v>1.222</v>
          </cell>
          <cell r="Q63">
            <v>1.134</v>
          </cell>
          <cell r="R63">
            <v>1.936</v>
          </cell>
          <cell r="S63">
            <v>2.9530000000000003</v>
          </cell>
          <cell r="T63">
            <v>8.437</v>
          </cell>
        </row>
        <row r="64">
          <cell r="A64">
            <v>158</v>
          </cell>
          <cell r="B64">
            <v>276</v>
          </cell>
          <cell r="C64" t="str">
            <v>Germany</v>
          </cell>
          <cell r="D64">
            <v>0</v>
          </cell>
          <cell r="E64">
            <v>4</v>
          </cell>
          <cell r="F64" t="str">
            <v>Euro</v>
          </cell>
          <cell r="G64">
            <v>1</v>
          </cell>
          <cell r="H64" t="str">
            <v>eme</v>
          </cell>
          <cell r="I64">
            <v>4</v>
          </cell>
          <cell r="J64" t="str">
            <v>high</v>
          </cell>
          <cell r="K64" t="str">
            <v>both sexes</v>
          </cell>
          <cell r="L64" t="str">
            <v>1995-2000</v>
          </cell>
          <cell r="M64">
            <v>4411.953</v>
          </cell>
          <cell r="N64">
            <v>24.347</v>
          </cell>
          <cell r="O64">
            <v>6.277</v>
          </cell>
          <cell r="P64">
            <v>42.991</v>
          </cell>
          <cell r="Q64">
            <v>130.40300000000002</v>
          </cell>
          <cell r="R64">
            <v>409.88</v>
          </cell>
          <cell r="S64">
            <v>698.014</v>
          </cell>
          <cell r="T64">
            <v>3100.041</v>
          </cell>
        </row>
        <row r="65">
          <cell r="A65">
            <v>53</v>
          </cell>
          <cell r="B65">
            <v>288</v>
          </cell>
          <cell r="C65" t="str">
            <v>Ghana</v>
          </cell>
          <cell r="D65">
            <v>0</v>
          </cell>
          <cell r="E65">
            <v>1</v>
          </cell>
          <cell r="F65" t="str">
            <v>Afro</v>
          </cell>
          <cell r="G65">
            <v>6</v>
          </cell>
          <cell r="H65" t="str">
            <v>ssa</v>
          </cell>
          <cell r="I65">
            <v>1</v>
          </cell>
          <cell r="J65" t="str">
            <v>low and middle</v>
          </cell>
          <cell r="K65" t="str">
            <v>both sexes</v>
          </cell>
          <cell r="L65" t="str">
            <v>1995-2000</v>
          </cell>
          <cell r="M65">
            <v>892.289</v>
          </cell>
          <cell r="N65">
            <v>360.871</v>
          </cell>
          <cell r="O65">
            <v>68.82900000000001</v>
          </cell>
          <cell r="P65">
            <v>87.255</v>
          </cell>
          <cell r="Q65">
            <v>76.75300000000001</v>
          </cell>
          <cell r="R65">
            <v>82.863</v>
          </cell>
          <cell r="S65">
            <v>75.589</v>
          </cell>
          <cell r="T65">
            <v>140.129</v>
          </cell>
        </row>
        <row r="66">
          <cell r="A66">
            <v>146</v>
          </cell>
          <cell r="B66">
            <v>300</v>
          </cell>
          <cell r="C66" t="str">
            <v>Greece</v>
          </cell>
          <cell r="D66">
            <v>0</v>
          </cell>
          <cell r="E66">
            <v>4</v>
          </cell>
          <cell r="F66" t="str">
            <v>Euro</v>
          </cell>
          <cell r="G66">
            <v>1</v>
          </cell>
          <cell r="H66" t="str">
            <v>eme</v>
          </cell>
          <cell r="I66">
            <v>4</v>
          </cell>
          <cell r="J66" t="str">
            <v>high</v>
          </cell>
          <cell r="K66" t="str">
            <v>both sexes</v>
          </cell>
          <cell r="L66" t="str">
            <v>1995-2000</v>
          </cell>
          <cell r="M66">
            <v>508.766</v>
          </cell>
          <cell r="N66">
            <v>4.524</v>
          </cell>
          <cell r="O66">
            <v>0.83</v>
          </cell>
          <cell r="P66">
            <v>7.32</v>
          </cell>
          <cell r="Q66">
            <v>11.843</v>
          </cell>
          <cell r="R66">
            <v>36.046</v>
          </cell>
          <cell r="S66">
            <v>77.992</v>
          </cell>
          <cell r="T66">
            <v>370.211</v>
          </cell>
        </row>
        <row r="67">
          <cell r="A67">
            <v>168</v>
          </cell>
          <cell r="B67">
            <v>312</v>
          </cell>
          <cell r="C67" t="str">
            <v>Guadeloupe</v>
          </cell>
          <cell r="G67">
            <v>7</v>
          </cell>
          <cell r="H67" t="str">
            <v>lac</v>
          </cell>
          <cell r="I67">
            <v>1</v>
          </cell>
          <cell r="J67" t="str">
            <v>low and middle</v>
          </cell>
          <cell r="K67" t="str">
            <v>both sexes</v>
          </cell>
          <cell r="L67" t="str">
            <v>1995-2000</v>
          </cell>
          <cell r="M67">
            <v>12.709</v>
          </cell>
          <cell r="N67">
            <v>0.393</v>
          </cell>
          <cell r="O67">
            <v>0.062</v>
          </cell>
          <cell r="P67">
            <v>0.46</v>
          </cell>
          <cell r="Q67">
            <v>1.052</v>
          </cell>
          <cell r="R67">
            <v>1.44</v>
          </cell>
          <cell r="S67">
            <v>1.845</v>
          </cell>
          <cell r="T67">
            <v>7.457</v>
          </cell>
        </row>
        <row r="68">
          <cell r="A68">
            <v>211</v>
          </cell>
          <cell r="B68">
            <v>316</v>
          </cell>
          <cell r="C68" t="str">
            <v>Guam</v>
          </cell>
          <cell r="G68">
            <v>5</v>
          </cell>
          <cell r="H68" t="str">
            <v>oai</v>
          </cell>
          <cell r="I68">
            <v>4</v>
          </cell>
          <cell r="J68" t="str">
            <v>high</v>
          </cell>
          <cell r="K68" t="str">
            <v>both sexes</v>
          </cell>
          <cell r="L68" t="str">
            <v>1995-2000</v>
          </cell>
          <cell r="M68">
            <v>3.479</v>
          </cell>
          <cell r="N68">
            <v>0.242</v>
          </cell>
          <cell r="O68">
            <v>0.048</v>
          </cell>
          <cell r="P68">
            <v>0.195</v>
          </cell>
          <cell r="Q68">
            <v>0.359</v>
          </cell>
          <cell r="R68">
            <v>0.625</v>
          </cell>
          <cell r="S68">
            <v>0.6890000000000001</v>
          </cell>
          <cell r="T68">
            <v>1.321</v>
          </cell>
        </row>
        <row r="69">
          <cell r="A69">
            <v>179</v>
          </cell>
          <cell r="B69">
            <v>320</v>
          </cell>
          <cell r="C69" t="str">
            <v>Guatemala</v>
          </cell>
          <cell r="D69">
            <v>0</v>
          </cell>
          <cell r="E69">
            <v>2</v>
          </cell>
          <cell r="F69" t="str">
            <v>Amro</v>
          </cell>
          <cell r="G69">
            <v>7</v>
          </cell>
          <cell r="H69" t="str">
            <v>lac</v>
          </cell>
          <cell r="I69">
            <v>1</v>
          </cell>
          <cell r="J69" t="str">
            <v>low and middle</v>
          </cell>
          <cell r="K69" t="str">
            <v>both sexes</v>
          </cell>
          <cell r="L69" t="str">
            <v>1995-2000</v>
          </cell>
          <cell r="M69">
            <v>394.254</v>
          </cell>
          <cell r="N69">
            <v>118.965</v>
          </cell>
          <cell r="O69">
            <v>15.889</v>
          </cell>
          <cell r="P69">
            <v>40.332</v>
          </cell>
          <cell r="Q69">
            <v>43.671</v>
          </cell>
          <cell r="R69">
            <v>45.98</v>
          </cell>
          <cell r="S69">
            <v>44.933</v>
          </cell>
          <cell r="T69">
            <v>84.484</v>
          </cell>
        </row>
        <row r="70">
          <cell r="A70">
            <v>54</v>
          </cell>
          <cell r="B70">
            <v>324</v>
          </cell>
          <cell r="C70" t="str">
            <v>Guinea</v>
          </cell>
          <cell r="D70">
            <v>0</v>
          </cell>
          <cell r="E70">
            <v>1</v>
          </cell>
          <cell r="F70" t="str">
            <v>Afro</v>
          </cell>
          <cell r="G70">
            <v>6</v>
          </cell>
          <cell r="H70" t="str">
            <v>ssa</v>
          </cell>
          <cell r="I70">
            <v>1</v>
          </cell>
          <cell r="J70" t="str">
            <v>low and middle</v>
          </cell>
          <cell r="K70" t="str">
            <v>both sexes</v>
          </cell>
          <cell r="L70" t="str">
            <v>1995-2000</v>
          </cell>
          <cell r="M70">
            <v>637.009</v>
          </cell>
          <cell r="N70">
            <v>317.267</v>
          </cell>
          <cell r="O70">
            <v>62.802</v>
          </cell>
          <cell r="P70">
            <v>61.943</v>
          </cell>
          <cell r="Q70">
            <v>52.486000000000004</v>
          </cell>
          <cell r="R70">
            <v>47.656</v>
          </cell>
          <cell r="S70">
            <v>39.196</v>
          </cell>
          <cell r="T70">
            <v>55.659000000000006</v>
          </cell>
        </row>
        <row r="71">
          <cell r="A71">
            <v>191</v>
          </cell>
          <cell r="B71">
            <v>328</v>
          </cell>
          <cell r="C71" t="str">
            <v>Guyana</v>
          </cell>
          <cell r="D71">
            <v>0</v>
          </cell>
          <cell r="E71">
            <v>2</v>
          </cell>
          <cell r="F71" t="str">
            <v>Amro</v>
          </cell>
          <cell r="G71">
            <v>7</v>
          </cell>
          <cell r="H71" t="str">
            <v>lac</v>
          </cell>
          <cell r="I71">
            <v>1</v>
          </cell>
          <cell r="J71" t="str">
            <v>low and middle</v>
          </cell>
          <cell r="K71" t="str">
            <v>both sexes</v>
          </cell>
          <cell r="L71" t="str">
            <v>1995-2000</v>
          </cell>
          <cell r="M71">
            <v>31.251</v>
          </cell>
          <cell r="N71">
            <v>7.248</v>
          </cell>
          <cell r="O71">
            <v>0.9510000000000001</v>
          </cell>
          <cell r="P71">
            <v>2.157</v>
          </cell>
          <cell r="Q71">
            <v>3.423</v>
          </cell>
          <cell r="R71">
            <v>4.253</v>
          </cell>
          <cell r="S71">
            <v>4.471</v>
          </cell>
          <cell r="T71">
            <v>8.748000000000001</v>
          </cell>
        </row>
        <row r="72">
          <cell r="A72">
            <v>169</v>
          </cell>
          <cell r="B72">
            <v>332</v>
          </cell>
          <cell r="C72" t="str">
            <v>Haiti</v>
          </cell>
          <cell r="D72">
            <v>0</v>
          </cell>
          <cell r="E72">
            <v>2</v>
          </cell>
          <cell r="F72" t="str">
            <v>Amro</v>
          </cell>
          <cell r="G72">
            <v>7</v>
          </cell>
          <cell r="H72" t="str">
            <v>lac</v>
          </cell>
          <cell r="I72">
            <v>1</v>
          </cell>
          <cell r="J72" t="str">
            <v>low and middle</v>
          </cell>
          <cell r="K72" t="str">
            <v>both sexes</v>
          </cell>
          <cell r="L72" t="str">
            <v>1995-2000</v>
          </cell>
          <cell r="M72">
            <v>491.018</v>
          </cell>
          <cell r="N72">
            <v>134.76</v>
          </cell>
          <cell r="O72">
            <v>33.378</v>
          </cell>
          <cell r="P72">
            <v>49.308</v>
          </cell>
          <cell r="Q72">
            <v>66.016</v>
          </cell>
          <cell r="R72">
            <v>69.727</v>
          </cell>
          <cell r="S72">
            <v>50.899</v>
          </cell>
          <cell r="T72">
            <v>86.93</v>
          </cell>
        </row>
        <row r="73">
          <cell r="A73">
            <v>180</v>
          </cell>
          <cell r="B73">
            <v>340</v>
          </cell>
          <cell r="C73" t="str">
            <v>Honduras</v>
          </cell>
          <cell r="D73">
            <v>0</v>
          </cell>
          <cell r="E73">
            <v>2</v>
          </cell>
          <cell r="F73" t="str">
            <v>Amro</v>
          </cell>
          <cell r="G73">
            <v>7</v>
          </cell>
          <cell r="H73" t="str">
            <v>lac</v>
          </cell>
          <cell r="I73">
            <v>1</v>
          </cell>
          <cell r="J73" t="str">
            <v>low and middle</v>
          </cell>
          <cell r="K73" t="str">
            <v>both sexes</v>
          </cell>
          <cell r="L73" t="str">
            <v>1995-2000</v>
          </cell>
          <cell r="M73">
            <v>163.457</v>
          </cell>
          <cell r="N73">
            <v>50.219</v>
          </cell>
          <cell r="O73">
            <v>8.23</v>
          </cell>
          <cell r="P73">
            <v>15.472999999999999</v>
          </cell>
          <cell r="Q73">
            <v>17.513</v>
          </cell>
          <cell r="R73">
            <v>17.351</v>
          </cell>
          <cell r="S73">
            <v>16.166</v>
          </cell>
          <cell r="T73">
            <v>38.505</v>
          </cell>
        </row>
        <row r="74">
          <cell r="A74">
            <v>67</v>
          </cell>
          <cell r="B74">
            <v>344</v>
          </cell>
          <cell r="C74" t="str">
            <v>China, Hong Kong SAR (6)</v>
          </cell>
          <cell r="G74">
            <v>5</v>
          </cell>
          <cell r="H74" t="str">
            <v>oai</v>
          </cell>
          <cell r="I74">
            <v>4</v>
          </cell>
          <cell r="J74" t="str">
            <v>high</v>
          </cell>
          <cell r="K74" t="str">
            <v>both sexes</v>
          </cell>
          <cell r="L74" t="str">
            <v>1995-2000</v>
          </cell>
          <cell r="M74">
            <v>190.853</v>
          </cell>
          <cell r="N74">
            <v>2.499</v>
          </cell>
          <cell r="O74">
            <v>0.632</v>
          </cell>
          <cell r="P74">
            <v>3.11</v>
          </cell>
          <cell r="Q74">
            <v>9.175</v>
          </cell>
          <cell r="R74">
            <v>21.454</v>
          </cell>
          <cell r="S74">
            <v>36.269000000000005</v>
          </cell>
          <cell r="T74">
            <v>117.71400000000001</v>
          </cell>
        </row>
        <row r="75">
          <cell r="A75">
            <v>124</v>
          </cell>
          <cell r="B75">
            <v>348</v>
          </cell>
          <cell r="C75" t="str">
            <v>Hungary</v>
          </cell>
          <cell r="D75">
            <v>0</v>
          </cell>
          <cell r="E75">
            <v>4</v>
          </cell>
          <cell r="F75" t="str">
            <v>Euro</v>
          </cell>
          <cell r="G75">
            <v>2</v>
          </cell>
          <cell r="H75" t="str">
            <v>fse</v>
          </cell>
          <cell r="I75">
            <v>1</v>
          </cell>
          <cell r="J75" t="str">
            <v>low and middle</v>
          </cell>
          <cell r="K75" t="str">
            <v>both sexes</v>
          </cell>
          <cell r="L75" t="str">
            <v>1995-2000</v>
          </cell>
          <cell r="M75">
            <v>692.768</v>
          </cell>
          <cell r="N75">
            <v>6.07</v>
          </cell>
          <cell r="O75">
            <v>1.278</v>
          </cell>
          <cell r="P75">
            <v>7.5329999999999995</v>
          </cell>
          <cell r="Q75">
            <v>35.41</v>
          </cell>
          <cell r="R75">
            <v>108.846</v>
          </cell>
          <cell r="S75">
            <v>133.485</v>
          </cell>
          <cell r="T75">
            <v>400.146</v>
          </cell>
        </row>
        <row r="76">
          <cell r="A76">
            <v>135</v>
          </cell>
          <cell r="B76">
            <v>352</v>
          </cell>
          <cell r="C76" t="str">
            <v>Iceland</v>
          </cell>
          <cell r="D76">
            <v>0</v>
          </cell>
          <cell r="E76">
            <v>4</v>
          </cell>
          <cell r="F76" t="str">
            <v>Euro</v>
          </cell>
          <cell r="G76">
            <v>1</v>
          </cell>
          <cell r="H76" t="str">
            <v>eme</v>
          </cell>
          <cell r="I76">
            <v>4</v>
          </cell>
          <cell r="J76" t="str">
            <v>high</v>
          </cell>
          <cell r="K76" t="str">
            <v>both sexes</v>
          </cell>
          <cell r="L76" t="str">
            <v>1995-2000</v>
          </cell>
          <cell r="M76">
            <v>9.2</v>
          </cell>
          <cell r="N76">
            <v>0.135</v>
          </cell>
          <cell r="O76">
            <v>0.028</v>
          </cell>
          <cell r="P76">
            <v>0.169</v>
          </cell>
          <cell r="Q76">
            <v>0.266</v>
          </cell>
          <cell r="R76">
            <v>0.784</v>
          </cell>
          <cell r="S76">
            <v>1.238</v>
          </cell>
          <cell r="T76">
            <v>6.58</v>
          </cell>
        </row>
        <row r="77">
          <cell r="A77">
            <v>77</v>
          </cell>
          <cell r="B77">
            <v>356</v>
          </cell>
          <cell r="C77" t="str">
            <v>India</v>
          </cell>
          <cell r="D77">
            <v>0</v>
          </cell>
          <cell r="E77">
            <v>5</v>
          </cell>
          <cell r="F77" t="str">
            <v>Searo</v>
          </cell>
          <cell r="G77">
            <v>3</v>
          </cell>
          <cell r="H77" t="str">
            <v>ind</v>
          </cell>
          <cell r="I77">
            <v>6</v>
          </cell>
          <cell r="J77" t="str">
            <v>ind</v>
          </cell>
          <cell r="K77" t="str">
            <v>both sexes</v>
          </cell>
          <cell r="L77" t="str">
            <v>1995-2000</v>
          </cell>
          <cell r="M77">
            <v>43222.787</v>
          </cell>
          <cell r="N77">
            <v>11662.937</v>
          </cell>
          <cell r="O77">
            <v>2506.969</v>
          </cell>
          <cell r="P77">
            <v>2344.665</v>
          </cell>
          <cell r="Q77">
            <v>3030.365</v>
          </cell>
          <cell r="R77">
            <v>5494.317999999999</v>
          </cell>
          <cell r="S77">
            <v>6541.614</v>
          </cell>
          <cell r="T77">
            <v>11641.919</v>
          </cell>
        </row>
        <row r="78">
          <cell r="A78">
            <v>92</v>
          </cell>
          <cell r="B78">
            <v>360</v>
          </cell>
          <cell r="C78" t="str">
            <v>Indonesia</v>
          </cell>
          <cell r="D78">
            <v>0</v>
          </cell>
          <cell r="E78">
            <v>5</v>
          </cell>
          <cell r="F78" t="str">
            <v>Searo</v>
          </cell>
          <cell r="G78">
            <v>5</v>
          </cell>
          <cell r="H78" t="str">
            <v>oai</v>
          </cell>
          <cell r="I78">
            <v>1</v>
          </cell>
          <cell r="J78" t="str">
            <v>low and middle</v>
          </cell>
          <cell r="K78" t="str">
            <v>both sexes</v>
          </cell>
          <cell r="L78" t="str">
            <v>1995-2000</v>
          </cell>
          <cell r="M78">
            <v>7729.521</v>
          </cell>
          <cell r="N78">
            <v>1475.759</v>
          </cell>
          <cell r="O78">
            <v>218.614</v>
          </cell>
          <cell r="P78">
            <v>604.855</v>
          </cell>
          <cell r="Q78">
            <v>718.683</v>
          </cell>
          <cell r="R78">
            <v>1124.143</v>
          </cell>
          <cell r="S78">
            <v>1275.631</v>
          </cell>
          <cell r="T78">
            <v>2311.836</v>
          </cell>
        </row>
        <row r="79">
          <cell r="A79">
            <v>78</v>
          </cell>
          <cell r="B79">
            <v>364</v>
          </cell>
          <cell r="C79" t="str">
            <v>Iran (Islamic Republic of)</v>
          </cell>
          <cell r="D79">
            <v>0</v>
          </cell>
          <cell r="E79">
            <v>3</v>
          </cell>
          <cell r="F79" t="str">
            <v>Emro</v>
          </cell>
          <cell r="G79">
            <v>8</v>
          </cell>
          <cell r="H79" t="str">
            <v>mec</v>
          </cell>
          <cell r="I79">
            <v>1</v>
          </cell>
          <cell r="J79" t="str">
            <v>low and middle</v>
          </cell>
          <cell r="K79" t="str">
            <v>both sexes</v>
          </cell>
          <cell r="L79" t="str">
            <v>1995-2000</v>
          </cell>
          <cell r="M79">
            <v>1778.754</v>
          </cell>
          <cell r="N79">
            <v>395.45</v>
          </cell>
          <cell r="O79">
            <v>90.226</v>
          </cell>
          <cell r="P79">
            <v>118.72300000000001</v>
          </cell>
          <cell r="Q79">
            <v>116.723</v>
          </cell>
          <cell r="R79">
            <v>200.80599999999998</v>
          </cell>
          <cell r="S79">
            <v>298.524</v>
          </cell>
          <cell r="T79">
            <v>558.302</v>
          </cell>
        </row>
        <row r="80">
          <cell r="A80">
            <v>107</v>
          </cell>
          <cell r="B80">
            <v>368</v>
          </cell>
          <cell r="C80" t="str">
            <v>Iraq</v>
          </cell>
          <cell r="D80">
            <v>0</v>
          </cell>
          <cell r="E80">
            <v>3</v>
          </cell>
          <cell r="F80" t="str">
            <v>Emro</v>
          </cell>
          <cell r="G80">
            <v>8</v>
          </cell>
          <cell r="H80" t="str">
            <v>mec</v>
          </cell>
          <cell r="I80">
            <v>1</v>
          </cell>
          <cell r="J80" t="str">
            <v>low and middle</v>
          </cell>
          <cell r="K80" t="str">
            <v>both sexes</v>
          </cell>
          <cell r="L80" t="str">
            <v>1995-2000</v>
          </cell>
          <cell r="M80">
            <v>916.288</v>
          </cell>
          <cell r="N80">
            <v>443.927</v>
          </cell>
          <cell r="O80">
            <v>30.6</v>
          </cell>
          <cell r="P80">
            <v>52.146</v>
          </cell>
          <cell r="Q80">
            <v>62.474000000000004</v>
          </cell>
          <cell r="R80">
            <v>96.27600000000001</v>
          </cell>
          <cell r="S80">
            <v>87.24</v>
          </cell>
          <cell r="T80">
            <v>143.625</v>
          </cell>
        </row>
        <row r="81">
          <cell r="A81">
            <v>136</v>
          </cell>
          <cell r="B81">
            <v>372</v>
          </cell>
          <cell r="C81" t="str">
            <v>Ireland</v>
          </cell>
          <cell r="D81">
            <v>0</v>
          </cell>
          <cell r="E81">
            <v>4</v>
          </cell>
          <cell r="F81" t="str">
            <v>Euro</v>
          </cell>
          <cell r="G81">
            <v>1</v>
          </cell>
          <cell r="H81" t="str">
            <v>eme</v>
          </cell>
          <cell r="I81">
            <v>4</v>
          </cell>
          <cell r="J81" t="str">
            <v>high</v>
          </cell>
          <cell r="K81" t="str">
            <v>both sexes</v>
          </cell>
          <cell r="L81" t="str">
            <v>1995-2000</v>
          </cell>
          <cell r="M81">
            <v>154.721</v>
          </cell>
          <cell r="N81">
            <v>2.231</v>
          </cell>
          <cell r="O81">
            <v>0.432</v>
          </cell>
          <cell r="P81">
            <v>2.354</v>
          </cell>
          <cell r="Q81">
            <v>3.661</v>
          </cell>
          <cell r="R81">
            <v>13.58</v>
          </cell>
          <cell r="S81">
            <v>23.755</v>
          </cell>
          <cell r="T81">
            <v>108.708</v>
          </cell>
        </row>
        <row r="82">
          <cell r="A82">
            <v>108</v>
          </cell>
          <cell r="B82">
            <v>376</v>
          </cell>
          <cell r="C82" t="str">
            <v>Israel</v>
          </cell>
          <cell r="D82">
            <v>0</v>
          </cell>
          <cell r="E82">
            <v>4</v>
          </cell>
          <cell r="F82" t="str">
            <v>Euro</v>
          </cell>
          <cell r="G82">
            <v>8</v>
          </cell>
          <cell r="H82" t="str">
            <v>mec</v>
          </cell>
          <cell r="I82">
            <v>4</v>
          </cell>
          <cell r="J82" t="str">
            <v>high</v>
          </cell>
          <cell r="K82" t="str">
            <v>both sexes</v>
          </cell>
          <cell r="L82" t="str">
            <v>1995-2000</v>
          </cell>
          <cell r="M82">
            <v>181.416</v>
          </cell>
          <cell r="N82">
            <v>6.069</v>
          </cell>
          <cell r="O82">
            <v>0.955</v>
          </cell>
          <cell r="P82">
            <v>3.3230000000000004</v>
          </cell>
          <cell r="Q82">
            <v>5.494</v>
          </cell>
          <cell r="R82">
            <v>15.863000000000001</v>
          </cell>
          <cell r="S82">
            <v>27.654000000000003</v>
          </cell>
          <cell r="T82">
            <v>122.05799999999999</v>
          </cell>
        </row>
        <row r="83">
          <cell r="A83">
            <v>147</v>
          </cell>
          <cell r="B83">
            <v>380</v>
          </cell>
          <cell r="C83" t="str">
            <v>Italy</v>
          </cell>
          <cell r="D83">
            <v>0</v>
          </cell>
          <cell r="E83">
            <v>4</v>
          </cell>
          <cell r="F83" t="str">
            <v>Euro</v>
          </cell>
          <cell r="G83">
            <v>1</v>
          </cell>
          <cell r="H83" t="str">
            <v>eme</v>
          </cell>
          <cell r="I83">
            <v>4</v>
          </cell>
          <cell r="J83" t="str">
            <v>high</v>
          </cell>
          <cell r="K83" t="str">
            <v>both sexes</v>
          </cell>
          <cell r="L83" t="str">
            <v>1995-2000</v>
          </cell>
          <cell r="M83">
            <v>2976.573</v>
          </cell>
          <cell r="N83">
            <v>22.439</v>
          </cell>
          <cell r="O83">
            <v>5.187</v>
          </cell>
          <cell r="P83">
            <v>31.869</v>
          </cell>
          <cell r="Q83">
            <v>62.069</v>
          </cell>
          <cell r="R83">
            <v>222.867</v>
          </cell>
          <cell r="S83">
            <v>446.60400000000004</v>
          </cell>
          <cell r="T83">
            <v>2185.538</v>
          </cell>
        </row>
        <row r="84">
          <cell r="A84">
            <v>51</v>
          </cell>
          <cell r="B84">
            <v>384</v>
          </cell>
          <cell r="C84" t="str">
            <v>Cote d'Ivoire</v>
          </cell>
          <cell r="D84">
            <v>0</v>
          </cell>
          <cell r="E84">
            <v>1</v>
          </cell>
          <cell r="F84" t="str">
            <v>Afro</v>
          </cell>
          <cell r="G84">
            <v>6</v>
          </cell>
          <cell r="H84" t="str">
            <v>ssa</v>
          </cell>
          <cell r="I84">
            <v>1</v>
          </cell>
          <cell r="J84" t="str">
            <v>low and middle</v>
          </cell>
          <cell r="K84" t="str">
            <v>both sexes</v>
          </cell>
          <cell r="L84" t="str">
            <v>1995-2000</v>
          </cell>
          <cell r="M84">
            <v>1142.911</v>
          </cell>
          <cell r="N84">
            <v>369.913</v>
          </cell>
          <cell r="O84">
            <v>97.824</v>
          </cell>
          <cell r="P84">
            <v>125.295</v>
          </cell>
          <cell r="Q84">
            <v>191.649</v>
          </cell>
          <cell r="R84">
            <v>160.805</v>
          </cell>
          <cell r="S84">
            <v>86.872</v>
          </cell>
          <cell r="T84">
            <v>110.553</v>
          </cell>
        </row>
        <row r="85">
          <cell r="A85">
            <v>170</v>
          </cell>
          <cell r="B85">
            <v>388</v>
          </cell>
          <cell r="C85" t="str">
            <v>Jamaica</v>
          </cell>
          <cell r="D85">
            <v>0</v>
          </cell>
          <cell r="E85">
            <v>2</v>
          </cell>
          <cell r="F85" t="str">
            <v>Amro</v>
          </cell>
          <cell r="G85">
            <v>7</v>
          </cell>
          <cell r="H85" t="str">
            <v>lac</v>
          </cell>
          <cell r="I85">
            <v>1</v>
          </cell>
          <cell r="J85" t="str">
            <v>low and middle</v>
          </cell>
          <cell r="K85" t="str">
            <v>both sexes</v>
          </cell>
          <cell r="L85" t="str">
            <v>1995-2000</v>
          </cell>
          <cell r="M85">
            <v>74.876</v>
          </cell>
          <cell r="N85">
            <v>7.52</v>
          </cell>
          <cell r="O85">
            <v>0.982</v>
          </cell>
          <cell r="P85">
            <v>2.293</v>
          </cell>
          <cell r="Q85">
            <v>3.52</v>
          </cell>
          <cell r="R85">
            <v>6.388</v>
          </cell>
          <cell r="S85">
            <v>9.411999999999999</v>
          </cell>
          <cell r="T85">
            <v>44.760999999999996</v>
          </cell>
        </row>
        <row r="86">
          <cell r="A86">
            <v>69</v>
          </cell>
          <cell r="B86">
            <v>392</v>
          </cell>
          <cell r="C86" t="str">
            <v>Japan</v>
          </cell>
          <cell r="D86">
            <v>0</v>
          </cell>
          <cell r="E86">
            <v>6</v>
          </cell>
          <cell r="F86" t="str">
            <v>Wpro</v>
          </cell>
          <cell r="G86">
            <v>1</v>
          </cell>
          <cell r="H86" t="str">
            <v>eme</v>
          </cell>
          <cell r="I86">
            <v>4</v>
          </cell>
          <cell r="J86" t="str">
            <v>high</v>
          </cell>
          <cell r="K86" t="str">
            <v>both sexes</v>
          </cell>
          <cell r="L86" t="str">
            <v>1995-2000</v>
          </cell>
          <cell r="M86">
            <v>5026.928</v>
          </cell>
          <cell r="N86">
            <v>37.021</v>
          </cell>
          <cell r="O86">
            <v>9.86</v>
          </cell>
          <cell r="P86">
            <v>60.429</v>
          </cell>
          <cell r="Q86">
            <v>118.708</v>
          </cell>
          <cell r="R86">
            <v>513.89</v>
          </cell>
          <cell r="S86">
            <v>803.885</v>
          </cell>
          <cell r="T86">
            <v>3483.135</v>
          </cell>
        </row>
        <row r="87">
          <cell r="A87">
            <v>79</v>
          </cell>
          <cell r="B87">
            <v>398</v>
          </cell>
          <cell r="C87" t="str">
            <v>Kazakhstan</v>
          </cell>
          <cell r="D87">
            <v>0</v>
          </cell>
          <cell r="E87">
            <v>4</v>
          </cell>
          <cell r="F87" t="str">
            <v>Euro</v>
          </cell>
          <cell r="G87">
            <v>8</v>
          </cell>
          <cell r="H87" t="str">
            <v>mec</v>
          </cell>
          <cell r="I87">
            <v>1</v>
          </cell>
          <cell r="J87" t="str">
            <v>low and middle</v>
          </cell>
          <cell r="K87" t="str">
            <v>both sexes</v>
          </cell>
          <cell r="L87" t="str">
            <v>1995-2000</v>
          </cell>
          <cell r="M87">
            <v>697.664</v>
          </cell>
          <cell r="N87">
            <v>62.821</v>
          </cell>
          <cell r="O87">
            <v>9.765</v>
          </cell>
          <cell r="P87">
            <v>32.725</v>
          </cell>
          <cell r="Q87">
            <v>64.596</v>
          </cell>
          <cell r="R87">
            <v>116.738</v>
          </cell>
          <cell r="S87">
            <v>140.459</v>
          </cell>
          <cell r="T87">
            <v>270.56</v>
          </cell>
        </row>
        <row r="88">
          <cell r="A88">
            <v>109</v>
          </cell>
          <cell r="B88">
            <v>400</v>
          </cell>
          <cell r="C88" t="str">
            <v>Jordan</v>
          </cell>
          <cell r="D88">
            <v>0</v>
          </cell>
          <cell r="E88">
            <v>3</v>
          </cell>
          <cell r="F88" t="str">
            <v>Emro</v>
          </cell>
          <cell r="G88">
            <v>8</v>
          </cell>
          <cell r="H88" t="str">
            <v>mec</v>
          </cell>
          <cell r="I88">
            <v>1</v>
          </cell>
          <cell r="J88" t="str">
            <v>low and middle</v>
          </cell>
          <cell r="K88" t="str">
            <v>both sexes</v>
          </cell>
          <cell r="L88" t="str">
            <v>1995-2000</v>
          </cell>
          <cell r="M88">
            <v>142.655</v>
          </cell>
          <cell r="N88">
            <v>33.678</v>
          </cell>
          <cell r="O88">
            <v>4.14</v>
          </cell>
          <cell r="P88">
            <v>10.079</v>
          </cell>
          <cell r="Q88">
            <v>11.107</v>
          </cell>
          <cell r="R88">
            <v>18.37</v>
          </cell>
          <cell r="S88">
            <v>20.672</v>
          </cell>
          <cell r="T88">
            <v>44.609</v>
          </cell>
        </row>
        <row r="89">
          <cell r="A89">
            <v>12</v>
          </cell>
          <cell r="B89">
            <v>404</v>
          </cell>
          <cell r="C89" t="str">
            <v>Kenya</v>
          </cell>
          <cell r="D89">
            <v>0</v>
          </cell>
          <cell r="E89">
            <v>1</v>
          </cell>
          <cell r="F89" t="str">
            <v>Afro</v>
          </cell>
          <cell r="G89">
            <v>6</v>
          </cell>
          <cell r="H89" t="str">
            <v>ssa</v>
          </cell>
          <cell r="I89">
            <v>1</v>
          </cell>
          <cell r="J89" t="str">
            <v>low and middle</v>
          </cell>
          <cell r="K89" t="str">
            <v>both sexes</v>
          </cell>
          <cell r="L89" t="str">
            <v>1995-2000</v>
          </cell>
          <cell r="M89">
            <v>1748.837</v>
          </cell>
          <cell r="N89">
            <v>520.941</v>
          </cell>
          <cell r="O89">
            <v>138.983</v>
          </cell>
          <cell r="P89">
            <v>194.888</v>
          </cell>
          <cell r="Q89">
            <v>305.548</v>
          </cell>
          <cell r="R89">
            <v>234.307</v>
          </cell>
          <cell r="S89">
            <v>123.943</v>
          </cell>
          <cell r="T89">
            <v>230.227</v>
          </cell>
        </row>
        <row r="90">
          <cell r="A90">
            <v>68</v>
          </cell>
          <cell r="B90">
            <v>408</v>
          </cell>
          <cell r="C90" t="str">
            <v>Dem. People's Rep. of Korea</v>
          </cell>
          <cell r="D90">
            <v>0</v>
          </cell>
          <cell r="E90">
            <v>5</v>
          </cell>
          <cell r="F90" t="str">
            <v>Searo</v>
          </cell>
          <cell r="G90">
            <v>5</v>
          </cell>
          <cell r="H90" t="str">
            <v>oai</v>
          </cell>
          <cell r="I90">
            <v>1</v>
          </cell>
          <cell r="J90" t="str">
            <v>low and middle</v>
          </cell>
          <cell r="K90" t="str">
            <v>both sexes</v>
          </cell>
          <cell r="L90" t="str">
            <v>1995-2000</v>
          </cell>
          <cell r="M90">
            <v>620.036</v>
          </cell>
          <cell r="N90">
            <v>62.156</v>
          </cell>
          <cell r="O90">
            <v>5.798</v>
          </cell>
          <cell r="P90">
            <v>23.387</v>
          </cell>
          <cell r="Q90">
            <v>49.505</v>
          </cell>
          <cell r="R90">
            <v>107.874</v>
          </cell>
          <cell r="S90">
            <v>127.82300000000001</v>
          </cell>
          <cell r="T90">
            <v>243.493</v>
          </cell>
        </row>
        <row r="91">
          <cell r="A91">
            <v>72</v>
          </cell>
          <cell r="B91">
            <v>410</v>
          </cell>
          <cell r="C91" t="str">
            <v>Republic of Korea</v>
          </cell>
          <cell r="D91">
            <v>0</v>
          </cell>
          <cell r="E91">
            <v>6</v>
          </cell>
          <cell r="F91" t="str">
            <v>Wpro</v>
          </cell>
          <cell r="G91">
            <v>5</v>
          </cell>
          <cell r="H91" t="str">
            <v>oai</v>
          </cell>
          <cell r="I91">
            <v>4</v>
          </cell>
          <cell r="J91" t="str">
            <v>high</v>
          </cell>
          <cell r="K91" t="str">
            <v>both sexes</v>
          </cell>
          <cell r="L91" t="str">
            <v>1995-2000</v>
          </cell>
          <cell r="M91">
            <v>1430.037</v>
          </cell>
          <cell r="N91">
            <v>47.128</v>
          </cell>
          <cell r="O91">
            <v>13.994</v>
          </cell>
          <cell r="P91">
            <v>56.11</v>
          </cell>
          <cell r="Q91">
            <v>124.531</v>
          </cell>
          <cell r="R91">
            <v>261.639</v>
          </cell>
          <cell r="S91">
            <v>303.302</v>
          </cell>
          <cell r="T91">
            <v>623.333</v>
          </cell>
        </row>
        <row r="92">
          <cell r="A92">
            <v>110</v>
          </cell>
          <cell r="B92">
            <v>414</v>
          </cell>
          <cell r="C92" t="str">
            <v>Kuwait</v>
          </cell>
          <cell r="D92">
            <v>0</v>
          </cell>
          <cell r="E92">
            <v>3</v>
          </cell>
          <cell r="F92" t="str">
            <v>Emro</v>
          </cell>
          <cell r="G92">
            <v>8</v>
          </cell>
          <cell r="H92" t="str">
            <v>mec</v>
          </cell>
          <cell r="I92">
            <v>4</v>
          </cell>
          <cell r="J92" t="str">
            <v>high</v>
          </cell>
          <cell r="K92" t="str">
            <v>both sexes</v>
          </cell>
          <cell r="L92" t="str">
            <v>1995-2000</v>
          </cell>
          <cell r="M92">
            <v>20.336</v>
          </cell>
          <cell r="N92">
            <v>3.132</v>
          </cell>
          <cell r="O92">
            <v>0.551</v>
          </cell>
          <cell r="P92">
            <v>0.9289999999999999</v>
          </cell>
          <cell r="Q92">
            <v>1.651</v>
          </cell>
          <cell r="R92">
            <v>4.023</v>
          </cell>
          <cell r="S92">
            <v>3.588</v>
          </cell>
          <cell r="T92">
            <v>6.462000000000001</v>
          </cell>
        </row>
        <row r="93">
          <cell r="A93">
            <v>80</v>
          </cell>
          <cell r="B93">
            <v>417</v>
          </cell>
          <cell r="C93" t="str">
            <v>Kyrgyzstan</v>
          </cell>
          <cell r="D93">
            <v>0</v>
          </cell>
          <cell r="E93">
            <v>4</v>
          </cell>
          <cell r="F93" t="str">
            <v>Euro</v>
          </cell>
          <cell r="G93">
            <v>8</v>
          </cell>
          <cell r="H93" t="str">
            <v>mec</v>
          </cell>
          <cell r="I93">
            <v>1</v>
          </cell>
          <cell r="J93" t="str">
            <v>low and middle</v>
          </cell>
          <cell r="K93" t="str">
            <v>both sexes</v>
          </cell>
          <cell r="L93" t="str">
            <v>1995-2000</v>
          </cell>
          <cell r="M93">
            <v>170.679</v>
          </cell>
          <cell r="N93">
            <v>29.508</v>
          </cell>
          <cell r="O93">
            <v>3.5439999999999996</v>
          </cell>
          <cell r="P93">
            <v>8.864</v>
          </cell>
          <cell r="Q93">
            <v>16.451999999999998</v>
          </cell>
          <cell r="R93">
            <v>21.508</v>
          </cell>
          <cell r="S93">
            <v>29.424</v>
          </cell>
          <cell r="T93">
            <v>61.379000000000005</v>
          </cell>
        </row>
        <row r="94">
          <cell r="A94">
            <v>93</v>
          </cell>
          <cell r="B94">
            <v>418</v>
          </cell>
          <cell r="C94" t="str">
            <v>Lao People's Dem. Republic</v>
          </cell>
          <cell r="D94">
            <v>0</v>
          </cell>
          <cell r="E94">
            <v>6</v>
          </cell>
          <cell r="F94" t="str">
            <v>Wpro</v>
          </cell>
          <cell r="G94">
            <v>5</v>
          </cell>
          <cell r="H94" t="str">
            <v>oai</v>
          </cell>
          <cell r="I94">
            <v>1</v>
          </cell>
          <cell r="J94" t="str">
            <v>low and middle</v>
          </cell>
          <cell r="K94" t="str">
            <v>both sexes</v>
          </cell>
          <cell r="L94" t="str">
            <v>1995-2000</v>
          </cell>
          <cell r="M94">
            <v>342.927</v>
          </cell>
          <cell r="N94">
            <v>154.277</v>
          </cell>
          <cell r="O94">
            <v>28.971000000000004</v>
          </cell>
          <cell r="P94">
            <v>30.974</v>
          </cell>
          <cell r="Q94">
            <v>29.021</v>
          </cell>
          <cell r="R94">
            <v>30.622999999999998</v>
          </cell>
          <cell r="S94">
            <v>26.833</v>
          </cell>
          <cell r="T94">
            <v>42.228</v>
          </cell>
        </row>
        <row r="95">
          <cell r="A95">
            <v>111</v>
          </cell>
          <cell r="B95">
            <v>422</v>
          </cell>
          <cell r="C95" t="str">
            <v>Lebanon</v>
          </cell>
          <cell r="D95">
            <v>0</v>
          </cell>
          <cell r="E95">
            <v>3</v>
          </cell>
          <cell r="F95" t="str">
            <v>Emro</v>
          </cell>
          <cell r="G95">
            <v>8</v>
          </cell>
          <cell r="H95" t="str">
            <v>mec</v>
          </cell>
          <cell r="I95">
            <v>1</v>
          </cell>
          <cell r="J95" t="str">
            <v>low and middle</v>
          </cell>
          <cell r="K95" t="str">
            <v>both sexes</v>
          </cell>
          <cell r="L95" t="str">
            <v>1995-2000</v>
          </cell>
          <cell r="M95">
            <v>100.962</v>
          </cell>
          <cell r="N95">
            <v>13.458</v>
          </cell>
          <cell r="O95">
            <v>1.796</v>
          </cell>
          <cell r="P95">
            <v>5.307</v>
          </cell>
          <cell r="Q95">
            <v>6.609</v>
          </cell>
          <cell r="R95">
            <v>11.187000000000001</v>
          </cell>
          <cell r="S95">
            <v>18.393</v>
          </cell>
          <cell r="T95">
            <v>44.211999999999996</v>
          </cell>
        </row>
        <row r="96">
          <cell r="A96">
            <v>43</v>
          </cell>
          <cell r="B96">
            <v>426</v>
          </cell>
          <cell r="C96" t="str">
            <v>Lesotho</v>
          </cell>
          <cell r="D96">
            <v>0</v>
          </cell>
          <cell r="E96">
            <v>1</v>
          </cell>
          <cell r="F96" t="str">
            <v>Afro</v>
          </cell>
          <cell r="G96">
            <v>6</v>
          </cell>
          <cell r="H96" t="str">
            <v>ssa</v>
          </cell>
          <cell r="I96">
            <v>1</v>
          </cell>
          <cell r="J96" t="str">
            <v>low and middle</v>
          </cell>
          <cell r="K96" t="str">
            <v>both sexes</v>
          </cell>
          <cell r="L96" t="str">
            <v>1995-2000</v>
          </cell>
          <cell r="M96">
            <v>123.357</v>
          </cell>
          <cell r="N96">
            <v>46.665</v>
          </cell>
          <cell r="O96">
            <v>5.7330000000000005</v>
          </cell>
          <cell r="P96">
            <v>8.268</v>
          </cell>
          <cell r="Q96">
            <v>13.98</v>
          </cell>
          <cell r="R96">
            <v>14.964000000000002</v>
          </cell>
          <cell r="S96">
            <v>11.609</v>
          </cell>
          <cell r="T96">
            <v>22.138</v>
          </cell>
        </row>
        <row r="97">
          <cell r="A97">
            <v>137</v>
          </cell>
          <cell r="B97">
            <v>428</v>
          </cell>
          <cell r="C97" t="str">
            <v>Latvia</v>
          </cell>
          <cell r="D97">
            <v>0</v>
          </cell>
          <cell r="E97">
            <v>4</v>
          </cell>
          <cell r="F97" t="str">
            <v>Euro</v>
          </cell>
          <cell r="G97">
            <v>2</v>
          </cell>
          <cell r="H97" t="str">
            <v>fse</v>
          </cell>
          <cell r="I97">
            <v>1</v>
          </cell>
          <cell r="J97" t="str">
            <v>low and middle</v>
          </cell>
          <cell r="K97" t="str">
            <v>both sexes</v>
          </cell>
          <cell r="L97" t="str">
            <v>1995-2000</v>
          </cell>
          <cell r="M97">
            <v>171.283</v>
          </cell>
          <cell r="N97">
            <v>2.791</v>
          </cell>
          <cell r="O97">
            <v>1.173</v>
          </cell>
          <cell r="P97">
            <v>4.294</v>
          </cell>
          <cell r="Q97">
            <v>10.257000000000001</v>
          </cell>
          <cell r="R97">
            <v>25.722</v>
          </cell>
          <cell r="S97">
            <v>34.84</v>
          </cell>
          <cell r="T97">
            <v>92.206</v>
          </cell>
        </row>
        <row r="98">
          <cell r="A98">
            <v>56</v>
          </cell>
          <cell r="B98">
            <v>430</v>
          </cell>
          <cell r="C98" t="str">
            <v>Liberia</v>
          </cell>
          <cell r="D98">
            <v>0</v>
          </cell>
          <cell r="E98">
            <v>1</v>
          </cell>
          <cell r="F98" t="str">
            <v>Afro</v>
          </cell>
          <cell r="G98">
            <v>6</v>
          </cell>
          <cell r="H98" t="str">
            <v>ssa</v>
          </cell>
          <cell r="I98">
            <v>1</v>
          </cell>
          <cell r="J98" t="str">
            <v>low and middle</v>
          </cell>
          <cell r="K98" t="str">
            <v>both sexes</v>
          </cell>
          <cell r="L98" t="str">
            <v>1995-2000</v>
          </cell>
          <cell r="M98">
            <v>216.126</v>
          </cell>
          <cell r="N98">
            <v>99.167</v>
          </cell>
          <cell r="O98">
            <v>17.031</v>
          </cell>
          <cell r="P98">
            <v>21.070999999999998</v>
          </cell>
          <cell r="Q98">
            <v>18.499</v>
          </cell>
          <cell r="R98">
            <v>21.819</v>
          </cell>
          <cell r="S98">
            <v>16.366</v>
          </cell>
          <cell r="T98">
            <v>22.173</v>
          </cell>
        </row>
        <row r="99">
          <cell r="A99">
            <v>36</v>
          </cell>
          <cell r="B99">
            <v>434</v>
          </cell>
          <cell r="C99" t="str">
            <v>Libyan Arab Jamahiriya</v>
          </cell>
          <cell r="D99">
            <v>0</v>
          </cell>
          <cell r="E99">
            <v>3</v>
          </cell>
          <cell r="F99" t="str">
            <v>Emro</v>
          </cell>
          <cell r="G99">
            <v>8</v>
          </cell>
          <cell r="H99" t="str">
            <v>mec</v>
          </cell>
          <cell r="I99">
            <v>1</v>
          </cell>
          <cell r="J99" t="str">
            <v>low and middle</v>
          </cell>
          <cell r="K99" t="str">
            <v>both sexes</v>
          </cell>
          <cell r="L99" t="str">
            <v>1995-2000</v>
          </cell>
          <cell r="M99">
            <v>121.569</v>
          </cell>
          <cell r="N99">
            <v>24.252</v>
          </cell>
          <cell r="O99">
            <v>2.448</v>
          </cell>
          <cell r="P99">
            <v>6.485</v>
          </cell>
          <cell r="Q99">
            <v>8.92</v>
          </cell>
          <cell r="R99">
            <v>22.226</v>
          </cell>
          <cell r="S99">
            <v>23.775</v>
          </cell>
          <cell r="T99">
            <v>33.462999999999994</v>
          </cell>
        </row>
        <row r="100">
          <cell r="A100">
            <v>138</v>
          </cell>
          <cell r="B100">
            <v>440</v>
          </cell>
          <cell r="C100" t="str">
            <v>Lithuania</v>
          </cell>
          <cell r="D100">
            <v>0</v>
          </cell>
          <cell r="E100">
            <v>4</v>
          </cell>
          <cell r="F100" t="str">
            <v>Euro</v>
          </cell>
          <cell r="G100">
            <v>2</v>
          </cell>
          <cell r="H100" t="str">
            <v>fse</v>
          </cell>
          <cell r="I100">
            <v>1</v>
          </cell>
          <cell r="J100" t="str">
            <v>low and middle</v>
          </cell>
          <cell r="K100" t="str">
            <v>both sexes</v>
          </cell>
          <cell r="L100" t="str">
            <v>1995-2000</v>
          </cell>
          <cell r="M100">
            <v>220.397</v>
          </cell>
          <cell r="N100">
            <v>4.708</v>
          </cell>
          <cell r="O100">
            <v>1.3479999999999999</v>
          </cell>
          <cell r="P100">
            <v>5.685</v>
          </cell>
          <cell r="Q100">
            <v>15.932000000000002</v>
          </cell>
          <cell r="R100">
            <v>32.958</v>
          </cell>
          <cell r="S100">
            <v>43.063</v>
          </cell>
          <cell r="T100">
            <v>116.70299999999997</v>
          </cell>
        </row>
        <row r="101">
          <cell r="A101">
            <v>159</v>
          </cell>
          <cell r="B101">
            <v>442</v>
          </cell>
          <cell r="C101" t="str">
            <v>Luxembourg</v>
          </cell>
          <cell r="D101">
            <v>0</v>
          </cell>
          <cell r="E101">
            <v>4</v>
          </cell>
          <cell r="F101" t="str">
            <v>Euro</v>
          </cell>
          <cell r="G101">
            <v>1</v>
          </cell>
          <cell r="H101" t="str">
            <v>eme</v>
          </cell>
          <cell r="I101">
            <v>4</v>
          </cell>
          <cell r="J101" t="str">
            <v>high</v>
          </cell>
          <cell r="K101" t="str">
            <v>both sexes</v>
          </cell>
          <cell r="L101" t="str">
            <v>1995-2000</v>
          </cell>
          <cell r="M101">
            <v>20.108</v>
          </cell>
          <cell r="N101">
            <v>0.216</v>
          </cell>
          <cell r="O101">
            <v>0.037</v>
          </cell>
          <cell r="P101">
            <v>0.255</v>
          </cell>
          <cell r="Q101">
            <v>0.53</v>
          </cell>
          <cell r="R101">
            <v>1.932</v>
          </cell>
          <cell r="S101">
            <v>3.1740000000000004</v>
          </cell>
          <cell r="T101">
            <v>13.963999999999999</v>
          </cell>
        </row>
        <row r="102">
          <cell r="A102">
            <v>70</v>
          </cell>
          <cell r="B102">
            <v>446</v>
          </cell>
          <cell r="C102" t="str">
            <v>Macau</v>
          </cell>
          <cell r="G102">
            <v>5</v>
          </cell>
          <cell r="H102" t="str">
            <v>oai</v>
          </cell>
          <cell r="I102">
            <v>4</v>
          </cell>
          <cell r="J102" t="str">
            <v>high</v>
          </cell>
          <cell r="K102" t="str">
            <v>both sexes</v>
          </cell>
          <cell r="L102" t="str">
            <v>1995-2000</v>
          </cell>
          <cell r="M102">
            <v>10.157</v>
          </cell>
          <cell r="N102">
            <v>0.339</v>
          </cell>
          <cell r="O102">
            <v>0.05</v>
          </cell>
          <cell r="P102">
            <v>0.173</v>
          </cell>
          <cell r="Q102">
            <v>0.533</v>
          </cell>
          <cell r="R102">
            <v>1.14</v>
          </cell>
          <cell r="S102">
            <v>1.552</v>
          </cell>
          <cell r="T102">
            <v>6.37</v>
          </cell>
        </row>
        <row r="103">
          <cell r="A103">
            <v>13</v>
          </cell>
          <cell r="B103">
            <v>450</v>
          </cell>
          <cell r="C103" t="str">
            <v>Madagascar</v>
          </cell>
          <cell r="D103">
            <v>0</v>
          </cell>
          <cell r="E103">
            <v>1</v>
          </cell>
          <cell r="F103" t="str">
            <v>Afro</v>
          </cell>
          <cell r="G103">
            <v>6</v>
          </cell>
          <cell r="H103" t="str">
            <v>ssa</v>
          </cell>
          <cell r="I103">
            <v>1</v>
          </cell>
          <cell r="J103" t="str">
            <v>low and middle</v>
          </cell>
          <cell r="K103" t="str">
            <v>both sexes</v>
          </cell>
          <cell r="L103" t="str">
            <v>1995-2000</v>
          </cell>
          <cell r="M103">
            <v>802.332</v>
          </cell>
          <cell r="N103">
            <v>349.606</v>
          </cell>
          <cell r="O103">
            <v>39.989000000000004</v>
          </cell>
          <cell r="P103">
            <v>69.885</v>
          </cell>
          <cell r="Q103">
            <v>70.862</v>
          </cell>
          <cell r="R103">
            <v>76.172</v>
          </cell>
          <cell r="S103">
            <v>69.43</v>
          </cell>
          <cell r="T103">
            <v>126.38799999999999</v>
          </cell>
        </row>
        <row r="104">
          <cell r="A104">
            <v>14</v>
          </cell>
          <cell r="B104">
            <v>454</v>
          </cell>
          <cell r="C104" t="str">
            <v>Malawi</v>
          </cell>
          <cell r="D104">
            <v>0</v>
          </cell>
          <cell r="E104">
            <v>1</v>
          </cell>
          <cell r="F104" t="str">
            <v>Afro</v>
          </cell>
          <cell r="G104">
            <v>6</v>
          </cell>
          <cell r="H104" t="str">
            <v>ssa</v>
          </cell>
          <cell r="I104">
            <v>1</v>
          </cell>
          <cell r="J104" t="str">
            <v>low and middle</v>
          </cell>
          <cell r="K104" t="str">
            <v>both sexes</v>
          </cell>
          <cell r="L104" t="str">
            <v>1995-2000</v>
          </cell>
          <cell r="M104">
            <v>1194.501</v>
          </cell>
          <cell r="N104">
            <v>549.015</v>
          </cell>
          <cell r="O104">
            <v>116.154</v>
          </cell>
          <cell r="P104">
            <v>96.59</v>
          </cell>
          <cell r="Q104">
            <v>160.27100000000002</v>
          </cell>
          <cell r="R104">
            <v>129.31</v>
          </cell>
          <cell r="S104">
            <v>62.695</v>
          </cell>
          <cell r="T104">
            <v>80.46600000000001</v>
          </cell>
        </row>
        <row r="105">
          <cell r="A105">
            <v>94</v>
          </cell>
          <cell r="B105">
            <v>458</v>
          </cell>
          <cell r="C105" t="str">
            <v>Malaysia</v>
          </cell>
          <cell r="D105">
            <v>0</v>
          </cell>
          <cell r="E105">
            <v>6</v>
          </cell>
          <cell r="F105" t="str">
            <v>Wpro</v>
          </cell>
          <cell r="G105">
            <v>5</v>
          </cell>
          <cell r="H105" t="str">
            <v>oai</v>
          </cell>
          <cell r="I105">
            <v>1</v>
          </cell>
          <cell r="J105" t="str">
            <v>low and middle</v>
          </cell>
          <cell r="K105" t="str">
            <v>both sexes</v>
          </cell>
          <cell r="L105" t="str">
            <v>1995-2000</v>
          </cell>
          <cell r="M105">
            <v>506.158</v>
          </cell>
          <cell r="N105">
            <v>40.016</v>
          </cell>
          <cell r="O105">
            <v>9.023</v>
          </cell>
          <cell r="P105">
            <v>28.378</v>
          </cell>
          <cell r="Q105">
            <v>41.916</v>
          </cell>
          <cell r="R105">
            <v>81.67699999999999</v>
          </cell>
          <cell r="S105">
            <v>101.239</v>
          </cell>
          <cell r="T105">
            <v>203.90900000000002</v>
          </cell>
        </row>
        <row r="106">
          <cell r="A106">
            <v>81</v>
          </cell>
          <cell r="B106">
            <v>462</v>
          </cell>
          <cell r="C106" t="str">
            <v>Maldives</v>
          </cell>
          <cell r="D106">
            <v>0</v>
          </cell>
          <cell r="E106">
            <v>5</v>
          </cell>
          <cell r="F106" t="str">
            <v>Searo</v>
          </cell>
          <cell r="G106">
            <v>5</v>
          </cell>
          <cell r="H106" t="str">
            <v>oai</v>
          </cell>
          <cell r="I106">
            <v>1</v>
          </cell>
          <cell r="J106" t="str">
            <v>low and middle</v>
          </cell>
          <cell r="K106" t="str">
            <v>both sexes</v>
          </cell>
          <cell r="L106" t="str">
            <v>1995-2000</v>
          </cell>
          <cell r="M106">
            <v>9.627</v>
          </cell>
          <cell r="N106">
            <v>3.097</v>
          </cell>
          <cell r="O106">
            <v>0.42300000000000004</v>
          </cell>
          <cell r="P106">
            <v>0.758</v>
          </cell>
          <cell r="Q106">
            <v>0.745</v>
          </cell>
          <cell r="R106">
            <v>1.015</v>
          </cell>
          <cell r="S106">
            <v>1.265</v>
          </cell>
          <cell r="T106">
            <v>2.3239999999999994</v>
          </cell>
        </row>
        <row r="107">
          <cell r="A107">
            <v>57</v>
          </cell>
          <cell r="B107">
            <v>466</v>
          </cell>
          <cell r="C107" t="str">
            <v>Mali</v>
          </cell>
          <cell r="D107">
            <v>0</v>
          </cell>
          <cell r="E107">
            <v>1</v>
          </cell>
          <cell r="F107" t="str">
            <v>Afro</v>
          </cell>
          <cell r="G107">
            <v>6</v>
          </cell>
          <cell r="H107" t="str">
            <v>ssa</v>
          </cell>
          <cell r="I107">
            <v>1</v>
          </cell>
          <cell r="J107" t="str">
            <v>low and middle</v>
          </cell>
          <cell r="K107" t="str">
            <v>both sexes</v>
          </cell>
          <cell r="L107" t="str">
            <v>1995-2000</v>
          </cell>
          <cell r="M107">
            <v>844.513</v>
          </cell>
          <cell r="N107">
            <v>568.279</v>
          </cell>
          <cell r="O107">
            <v>56.681</v>
          </cell>
          <cell r="P107">
            <v>52.547</v>
          </cell>
          <cell r="Q107">
            <v>36.048</v>
          </cell>
          <cell r="R107">
            <v>33.034</v>
          </cell>
          <cell r="S107">
            <v>31.802999999999997</v>
          </cell>
          <cell r="T107">
            <v>66.121</v>
          </cell>
        </row>
        <row r="108">
          <cell r="A108">
            <v>148</v>
          </cell>
          <cell r="B108">
            <v>470</v>
          </cell>
          <cell r="C108" t="str">
            <v>Malta</v>
          </cell>
          <cell r="D108">
            <v>0</v>
          </cell>
          <cell r="E108">
            <v>4</v>
          </cell>
          <cell r="F108" t="str">
            <v>Euro</v>
          </cell>
          <cell r="G108">
            <v>8</v>
          </cell>
          <cell r="H108" t="str">
            <v>mec</v>
          </cell>
          <cell r="I108">
            <v>1</v>
          </cell>
          <cell r="J108" t="str">
            <v>low and middle</v>
          </cell>
          <cell r="K108" t="str">
            <v>both sexes</v>
          </cell>
          <cell r="L108" t="str">
            <v>1995-2000</v>
          </cell>
          <cell r="M108">
            <v>14.689</v>
          </cell>
          <cell r="N108">
            <v>0.235</v>
          </cell>
          <cell r="O108">
            <v>0.039</v>
          </cell>
          <cell r="P108">
            <v>0.157</v>
          </cell>
          <cell r="Q108">
            <v>0.306</v>
          </cell>
          <cell r="R108">
            <v>1.3439999999999999</v>
          </cell>
          <cell r="S108">
            <v>2.38</v>
          </cell>
          <cell r="T108">
            <v>10.228000000000002</v>
          </cell>
        </row>
        <row r="109">
          <cell r="A109">
            <v>171</v>
          </cell>
          <cell r="B109">
            <v>474</v>
          </cell>
          <cell r="C109" t="str">
            <v>Martinique</v>
          </cell>
          <cell r="G109">
            <v>7</v>
          </cell>
          <cell r="H109" t="str">
            <v>lac</v>
          </cell>
          <cell r="I109">
            <v>4</v>
          </cell>
          <cell r="J109" t="str">
            <v>high</v>
          </cell>
          <cell r="K109" t="str">
            <v>both sexes</v>
          </cell>
          <cell r="L109" t="str">
            <v>1995-2000</v>
          </cell>
          <cell r="M109">
            <v>12.038</v>
          </cell>
          <cell r="N109">
            <v>0.26</v>
          </cell>
          <cell r="O109">
            <v>0.047</v>
          </cell>
          <cell r="P109">
            <v>0.339</v>
          </cell>
          <cell r="Q109">
            <v>0.619</v>
          </cell>
          <cell r="R109">
            <v>1.214</v>
          </cell>
          <cell r="S109">
            <v>1.9010000000000002</v>
          </cell>
          <cell r="T109">
            <v>7.657999999999999</v>
          </cell>
        </row>
        <row r="110">
          <cell r="A110">
            <v>58</v>
          </cell>
          <cell r="B110">
            <v>478</v>
          </cell>
          <cell r="C110" t="str">
            <v>Mauritania</v>
          </cell>
          <cell r="D110">
            <v>0</v>
          </cell>
          <cell r="E110">
            <v>1</v>
          </cell>
          <cell r="F110" t="str">
            <v>Afro</v>
          </cell>
          <cell r="G110">
            <v>6</v>
          </cell>
          <cell r="H110" t="str">
            <v>ssa</v>
          </cell>
          <cell r="I110">
            <v>1</v>
          </cell>
          <cell r="J110" t="str">
            <v>low and middle</v>
          </cell>
          <cell r="K110" t="str">
            <v>both sexes</v>
          </cell>
          <cell r="L110" t="str">
            <v>1995-2000</v>
          </cell>
          <cell r="M110">
            <v>165.83</v>
          </cell>
          <cell r="N110">
            <v>75.51</v>
          </cell>
          <cell r="O110">
            <v>13.754</v>
          </cell>
          <cell r="P110">
            <v>15.864</v>
          </cell>
          <cell r="Q110">
            <v>13.773</v>
          </cell>
          <cell r="R110">
            <v>13.443999999999999</v>
          </cell>
          <cell r="S110">
            <v>12.263</v>
          </cell>
          <cell r="T110">
            <v>21.221999999999998</v>
          </cell>
        </row>
        <row r="111">
          <cell r="A111">
            <v>15</v>
          </cell>
          <cell r="B111">
            <v>480</v>
          </cell>
          <cell r="C111" t="str">
            <v>Mauritius (2)</v>
          </cell>
          <cell r="D111">
            <v>0</v>
          </cell>
          <cell r="E111">
            <v>1</v>
          </cell>
          <cell r="F111" t="str">
            <v>Afro</v>
          </cell>
          <cell r="G111">
            <v>5</v>
          </cell>
          <cell r="H111" t="str">
            <v>oai</v>
          </cell>
          <cell r="I111">
            <v>1</v>
          </cell>
          <cell r="J111" t="str">
            <v>low and middle</v>
          </cell>
          <cell r="K111" t="str">
            <v>both sexes</v>
          </cell>
          <cell r="L111" t="str">
            <v>1995-2000</v>
          </cell>
          <cell r="M111">
            <v>36.654</v>
          </cell>
          <cell r="N111">
            <v>1.671</v>
          </cell>
          <cell r="O111">
            <v>0.238</v>
          </cell>
          <cell r="P111">
            <v>1.182</v>
          </cell>
          <cell r="Q111">
            <v>3.127</v>
          </cell>
          <cell r="R111">
            <v>6.539</v>
          </cell>
          <cell r="S111">
            <v>7.377000000000001</v>
          </cell>
          <cell r="T111">
            <v>16.52</v>
          </cell>
        </row>
        <row r="112">
          <cell r="A112">
            <v>181</v>
          </cell>
          <cell r="B112">
            <v>484</v>
          </cell>
          <cell r="C112" t="str">
            <v>Mexico</v>
          </cell>
          <cell r="D112">
            <v>0</v>
          </cell>
          <cell r="E112">
            <v>2</v>
          </cell>
          <cell r="F112" t="str">
            <v>Amro</v>
          </cell>
          <cell r="G112">
            <v>7</v>
          </cell>
          <cell r="H112" t="str">
            <v>lac</v>
          </cell>
          <cell r="I112">
            <v>1</v>
          </cell>
          <cell r="J112" t="str">
            <v>low and middle</v>
          </cell>
          <cell r="K112" t="str">
            <v>both sexes</v>
          </cell>
          <cell r="L112" t="str">
            <v>1995-2000</v>
          </cell>
          <cell r="M112">
            <v>2405.564</v>
          </cell>
          <cell r="N112">
            <v>445.69</v>
          </cell>
          <cell r="O112">
            <v>52.277</v>
          </cell>
          <cell r="P112">
            <v>182.582</v>
          </cell>
          <cell r="Q112">
            <v>228.743</v>
          </cell>
          <cell r="R112">
            <v>325.049</v>
          </cell>
          <cell r="S112">
            <v>319.978</v>
          </cell>
          <cell r="T112">
            <v>851.245</v>
          </cell>
        </row>
        <row r="113">
          <cell r="A113">
            <v>71</v>
          </cell>
          <cell r="B113">
            <v>496</v>
          </cell>
          <cell r="C113" t="str">
            <v>Mongolia</v>
          </cell>
          <cell r="D113">
            <v>0</v>
          </cell>
          <cell r="E113">
            <v>6</v>
          </cell>
          <cell r="F113" t="str">
            <v>Wpro</v>
          </cell>
          <cell r="G113">
            <v>5</v>
          </cell>
          <cell r="H113" t="str">
            <v>oai</v>
          </cell>
          <cell r="I113">
            <v>1</v>
          </cell>
          <cell r="J113" t="str">
            <v>low and middle</v>
          </cell>
          <cell r="K113" t="str">
            <v>both sexes</v>
          </cell>
          <cell r="L113" t="str">
            <v>1995-2000</v>
          </cell>
          <cell r="M113">
            <v>83.557</v>
          </cell>
          <cell r="N113">
            <v>21.441</v>
          </cell>
          <cell r="O113">
            <v>2.165</v>
          </cell>
          <cell r="P113">
            <v>3.7830000000000004</v>
          </cell>
          <cell r="Q113">
            <v>6.429</v>
          </cell>
          <cell r="R113">
            <v>10.612</v>
          </cell>
          <cell r="S113">
            <v>12.282</v>
          </cell>
          <cell r="T113">
            <v>26.845</v>
          </cell>
        </row>
        <row r="114">
          <cell r="A114">
            <v>126</v>
          </cell>
          <cell r="B114">
            <v>498</v>
          </cell>
          <cell r="C114" t="str">
            <v>Republic of Moldova</v>
          </cell>
          <cell r="D114">
            <v>0</v>
          </cell>
          <cell r="E114">
            <v>4</v>
          </cell>
          <cell r="F114" t="str">
            <v>Euro</v>
          </cell>
          <cell r="G114">
            <v>2</v>
          </cell>
          <cell r="H114" t="str">
            <v>fse</v>
          </cell>
          <cell r="I114">
            <v>1</v>
          </cell>
          <cell r="J114" t="str">
            <v>low and middle</v>
          </cell>
          <cell r="K114" t="str">
            <v>both sexes</v>
          </cell>
          <cell r="L114" t="str">
            <v>1995-2000</v>
          </cell>
          <cell r="M114">
            <v>235.426</v>
          </cell>
          <cell r="N114">
            <v>9.847</v>
          </cell>
          <cell r="O114">
            <v>2.025</v>
          </cell>
          <cell r="P114">
            <v>7.59</v>
          </cell>
          <cell r="Q114">
            <v>17.365</v>
          </cell>
          <cell r="R114">
            <v>39.396</v>
          </cell>
          <cell r="S114">
            <v>50.425</v>
          </cell>
          <cell r="T114">
            <v>108.77799999999999</v>
          </cell>
        </row>
        <row r="115">
          <cell r="A115">
            <v>37</v>
          </cell>
          <cell r="B115">
            <v>504</v>
          </cell>
          <cell r="C115" t="str">
            <v>Morocco</v>
          </cell>
          <cell r="D115">
            <v>0</v>
          </cell>
          <cell r="E115">
            <v>3</v>
          </cell>
          <cell r="F115" t="str">
            <v>Emro</v>
          </cell>
          <cell r="G115">
            <v>8</v>
          </cell>
          <cell r="H115" t="str">
            <v>mec</v>
          </cell>
          <cell r="I115">
            <v>1</v>
          </cell>
          <cell r="J115" t="str">
            <v>low and middle</v>
          </cell>
          <cell r="K115" t="str">
            <v>both sexes</v>
          </cell>
          <cell r="L115" t="str">
            <v>1995-2000</v>
          </cell>
          <cell r="M115">
            <v>913.939</v>
          </cell>
          <cell r="N115">
            <v>232.545</v>
          </cell>
          <cell r="O115">
            <v>26.429000000000002</v>
          </cell>
          <cell r="P115">
            <v>63.009</v>
          </cell>
          <cell r="Q115">
            <v>68.768</v>
          </cell>
          <cell r="R115">
            <v>96.575</v>
          </cell>
          <cell r="S115">
            <v>129.558</v>
          </cell>
          <cell r="T115">
            <v>297.055</v>
          </cell>
        </row>
        <row r="116">
          <cell r="A116">
            <v>16</v>
          </cell>
          <cell r="B116">
            <v>508</v>
          </cell>
          <cell r="C116" t="str">
            <v>Mozambique</v>
          </cell>
          <cell r="D116">
            <v>0</v>
          </cell>
          <cell r="E116">
            <v>1</v>
          </cell>
          <cell r="F116" t="str">
            <v>Afro</v>
          </cell>
          <cell r="G116">
            <v>6</v>
          </cell>
          <cell r="H116" t="str">
            <v>ssa</v>
          </cell>
          <cell r="I116">
            <v>1</v>
          </cell>
          <cell r="J116" t="str">
            <v>low and middle</v>
          </cell>
          <cell r="K116" t="str">
            <v>both sexes</v>
          </cell>
          <cell r="L116" t="str">
            <v>1995-2000</v>
          </cell>
          <cell r="M116">
            <v>1740.3</v>
          </cell>
          <cell r="N116">
            <v>752.518</v>
          </cell>
          <cell r="O116">
            <v>159.05200000000002</v>
          </cell>
          <cell r="P116">
            <v>155.379</v>
          </cell>
          <cell r="Q116">
            <v>201.274</v>
          </cell>
          <cell r="R116">
            <v>181.469</v>
          </cell>
          <cell r="S116">
            <v>119.241</v>
          </cell>
          <cell r="T116">
            <v>171.36699999999996</v>
          </cell>
        </row>
        <row r="117">
          <cell r="A117">
            <v>112</v>
          </cell>
          <cell r="B117">
            <v>512</v>
          </cell>
          <cell r="C117" t="str">
            <v>Oman</v>
          </cell>
          <cell r="D117">
            <v>0</v>
          </cell>
          <cell r="E117">
            <v>3</v>
          </cell>
          <cell r="F117" t="str">
            <v>Emro</v>
          </cell>
          <cell r="G117">
            <v>8</v>
          </cell>
          <cell r="H117" t="str">
            <v>mec</v>
          </cell>
          <cell r="I117">
            <v>1</v>
          </cell>
          <cell r="J117" t="str">
            <v>low and middle</v>
          </cell>
          <cell r="K117" t="str">
            <v>both sexes</v>
          </cell>
          <cell r="L117" t="str">
            <v>1995-2000</v>
          </cell>
          <cell r="M117">
            <v>48.433</v>
          </cell>
          <cell r="N117">
            <v>12.542</v>
          </cell>
          <cell r="O117">
            <v>1.4460000000000002</v>
          </cell>
          <cell r="P117">
            <v>2.858</v>
          </cell>
          <cell r="Q117">
            <v>3.7110000000000003</v>
          </cell>
          <cell r="R117">
            <v>7.775</v>
          </cell>
          <cell r="S117">
            <v>6.6739999999999995</v>
          </cell>
          <cell r="T117">
            <v>13.427</v>
          </cell>
        </row>
        <row r="118">
          <cell r="A118">
            <v>44</v>
          </cell>
          <cell r="B118">
            <v>516</v>
          </cell>
          <cell r="C118" t="str">
            <v>Namibia</v>
          </cell>
          <cell r="D118">
            <v>0</v>
          </cell>
          <cell r="E118">
            <v>1</v>
          </cell>
          <cell r="F118" t="str">
            <v>Afro</v>
          </cell>
          <cell r="G118">
            <v>6</v>
          </cell>
          <cell r="H118" t="str">
            <v>ssa</v>
          </cell>
          <cell r="I118">
            <v>1</v>
          </cell>
          <cell r="J118" t="str">
            <v>low and middle</v>
          </cell>
          <cell r="K118" t="str">
            <v>both sexes</v>
          </cell>
          <cell r="L118" t="str">
            <v>1995-2000</v>
          </cell>
          <cell r="M118">
            <v>110.665</v>
          </cell>
          <cell r="N118">
            <v>35.366</v>
          </cell>
          <cell r="O118">
            <v>7.26</v>
          </cell>
          <cell r="P118">
            <v>10.431000000000001</v>
          </cell>
          <cell r="Q118">
            <v>16.633</v>
          </cell>
          <cell r="R118">
            <v>15.147</v>
          </cell>
          <cell r="S118">
            <v>9.613</v>
          </cell>
          <cell r="T118">
            <v>16.215</v>
          </cell>
        </row>
        <row r="119">
          <cell r="A119">
            <v>82</v>
          </cell>
          <cell r="B119">
            <v>524</v>
          </cell>
          <cell r="C119" t="str">
            <v>Nepal</v>
          </cell>
          <cell r="D119">
            <v>0</v>
          </cell>
          <cell r="E119">
            <v>5</v>
          </cell>
          <cell r="F119" t="str">
            <v>Searo</v>
          </cell>
          <cell r="G119">
            <v>5</v>
          </cell>
          <cell r="H119" t="str">
            <v>oai</v>
          </cell>
          <cell r="I119">
            <v>1</v>
          </cell>
          <cell r="J119" t="str">
            <v>low and middle</v>
          </cell>
          <cell r="K119" t="str">
            <v>both sexes</v>
          </cell>
          <cell r="L119" t="str">
            <v>1995-2000</v>
          </cell>
          <cell r="M119">
            <v>1234.203</v>
          </cell>
          <cell r="N119">
            <v>455.768</v>
          </cell>
          <cell r="O119">
            <v>62.441</v>
          </cell>
          <cell r="P119">
            <v>108.196</v>
          </cell>
          <cell r="Q119">
            <v>106.78399999999999</v>
          </cell>
          <cell r="R119">
            <v>140.33800000000002</v>
          </cell>
          <cell r="S119">
            <v>133.87</v>
          </cell>
          <cell r="T119">
            <v>226.80599999999998</v>
          </cell>
        </row>
        <row r="120">
          <cell r="A120">
            <v>160</v>
          </cell>
          <cell r="B120">
            <v>528</v>
          </cell>
          <cell r="C120" t="str">
            <v>Netherlands</v>
          </cell>
          <cell r="D120">
            <v>0</v>
          </cell>
          <cell r="E120">
            <v>4</v>
          </cell>
          <cell r="F120" t="str">
            <v>Euro</v>
          </cell>
          <cell r="G120">
            <v>1</v>
          </cell>
          <cell r="H120" t="str">
            <v>eme</v>
          </cell>
          <cell r="I120">
            <v>4</v>
          </cell>
          <cell r="J120" t="str">
            <v>high</v>
          </cell>
          <cell r="K120" t="str">
            <v>both sexes</v>
          </cell>
          <cell r="L120" t="str">
            <v>1995-2000</v>
          </cell>
          <cell r="M120">
            <v>680.269</v>
          </cell>
          <cell r="N120">
            <v>7.315</v>
          </cell>
          <cell r="O120">
            <v>1.657</v>
          </cell>
          <cell r="P120">
            <v>7.09</v>
          </cell>
          <cell r="Q120">
            <v>19.13</v>
          </cell>
          <cell r="R120">
            <v>61.571999999999996</v>
          </cell>
          <cell r="S120">
            <v>99.38</v>
          </cell>
          <cell r="T120">
            <v>484.125</v>
          </cell>
        </row>
        <row r="121">
          <cell r="A121">
            <v>172</v>
          </cell>
          <cell r="B121">
            <v>530</v>
          </cell>
          <cell r="C121" t="str">
            <v>Netherlands Antilles</v>
          </cell>
          <cell r="G121">
            <v>7</v>
          </cell>
          <cell r="H121" t="str">
            <v>lac</v>
          </cell>
          <cell r="I121">
            <v>4</v>
          </cell>
          <cell r="J121" t="str">
            <v>high</v>
          </cell>
          <cell r="K121" t="str">
            <v>both sexes</v>
          </cell>
          <cell r="L121" t="str">
            <v>1995-2000</v>
          </cell>
          <cell r="M121">
            <v>6.446</v>
          </cell>
          <cell r="N121">
            <v>0.297</v>
          </cell>
          <cell r="O121">
            <v>0.038</v>
          </cell>
          <cell r="P121">
            <v>0.129</v>
          </cell>
          <cell r="Q121">
            <v>0.28</v>
          </cell>
          <cell r="R121">
            <v>0.819</v>
          </cell>
          <cell r="S121">
            <v>1.079</v>
          </cell>
          <cell r="T121">
            <v>3.804</v>
          </cell>
        </row>
        <row r="122">
          <cell r="A122">
            <v>206</v>
          </cell>
          <cell r="B122">
            <v>540</v>
          </cell>
          <cell r="C122" t="str">
            <v>New Caledonia</v>
          </cell>
          <cell r="G122">
            <v>5</v>
          </cell>
          <cell r="H122" t="str">
            <v>oai</v>
          </cell>
          <cell r="I122">
            <v>4</v>
          </cell>
          <cell r="J122" t="str">
            <v>high</v>
          </cell>
          <cell r="K122" t="str">
            <v>both sexes</v>
          </cell>
          <cell r="L122" t="str">
            <v>1995-2000</v>
          </cell>
          <cell r="M122">
            <v>5.498</v>
          </cell>
          <cell r="N122">
            <v>0.365</v>
          </cell>
          <cell r="O122">
            <v>0.07300000000000001</v>
          </cell>
          <cell r="P122">
            <v>0.361</v>
          </cell>
          <cell r="Q122">
            <v>0.41600000000000004</v>
          </cell>
          <cell r="R122">
            <v>0.962</v>
          </cell>
          <cell r="S122">
            <v>1.093</v>
          </cell>
          <cell r="T122">
            <v>2.2279999999999998</v>
          </cell>
        </row>
        <row r="123">
          <cell r="A123">
            <v>209</v>
          </cell>
          <cell r="B123">
            <v>548</v>
          </cell>
          <cell r="C123" t="str">
            <v>Vanuatu</v>
          </cell>
          <cell r="D123">
            <v>0</v>
          </cell>
          <cell r="E123">
            <v>6</v>
          </cell>
          <cell r="F123" t="str">
            <v>Wpro</v>
          </cell>
          <cell r="G123">
            <v>5</v>
          </cell>
          <cell r="H123" t="str">
            <v>oai</v>
          </cell>
          <cell r="I123">
            <v>1</v>
          </cell>
          <cell r="J123" t="str">
            <v>low and middle</v>
          </cell>
          <cell r="K123" t="str">
            <v>both sexes</v>
          </cell>
          <cell r="L123" t="str">
            <v>1995-2000</v>
          </cell>
          <cell r="M123">
            <v>5.486</v>
          </cell>
          <cell r="N123">
            <v>1.412</v>
          </cell>
          <cell r="O123">
            <v>0.181</v>
          </cell>
          <cell r="P123">
            <v>0.363</v>
          </cell>
          <cell r="Q123">
            <v>0.42700000000000005</v>
          </cell>
          <cell r="R123">
            <v>0.6970000000000001</v>
          </cell>
          <cell r="S123">
            <v>0.69</v>
          </cell>
          <cell r="T123">
            <v>1.716</v>
          </cell>
        </row>
        <row r="124">
          <cell r="A124">
            <v>203</v>
          </cell>
          <cell r="B124">
            <v>554</v>
          </cell>
          <cell r="C124" t="str">
            <v>New Zealand</v>
          </cell>
          <cell r="D124">
            <v>0</v>
          </cell>
          <cell r="E124">
            <v>6</v>
          </cell>
          <cell r="F124" t="str">
            <v>Wpro</v>
          </cell>
          <cell r="G124">
            <v>1</v>
          </cell>
          <cell r="H124" t="str">
            <v>eme</v>
          </cell>
          <cell r="I124">
            <v>4</v>
          </cell>
          <cell r="J124" t="str">
            <v>high</v>
          </cell>
          <cell r="K124" t="str">
            <v>both sexes</v>
          </cell>
          <cell r="L124" t="str">
            <v>1995-2000</v>
          </cell>
          <cell r="M124">
            <v>147.745</v>
          </cell>
          <cell r="N124">
            <v>2.465</v>
          </cell>
          <cell r="O124">
            <v>0.5690000000000001</v>
          </cell>
          <cell r="P124">
            <v>3.802</v>
          </cell>
          <cell r="Q124">
            <v>5.382000000000001</v>
          </cell>
          <cell r="R124">
            <v>14.816</v>
          </cell>
          <cell r="S124">
            <v>21.683</v>
          </cell>
          <cell r="T124">
            <v>99.028</v>
          </cell>
        </row>
        <row r="125">
          <cell r="A125">
            <v>182</v>
          </cell>
          <cell r="B125">
            <v>558</v>
          </cell>
          <cell r="C125" t="str">
            <v>Nicaragua</v>
          </cell>
          <cell r="D125">
            <v>0</v>
          </cell>
          <cell r="E125">
            <v>2</v>
          </cell>
          <cell r="F125" t="str">
            <v>Amro</v>
          </cell>
          <cell r="G125">
            <v>7</v>
          </cell>
          <cell r="H125" t="str">
            <v>lac</v>
          </cell>
          <cell r="I125">
            <v>1</v>
          </cell>
          <cell r="J125" t="str">
            <v>low and middle</v>
          </cell>
          <cell r="K125" t="str">
            <v>both sexes</v>
          </cell>
          <cell r="L125" t="str">
            <v>1995-2000</v>
          </cell>
          <cell r="M125">
            <v>139.006</v>
          </cell>
          <cell r="N125">
            <v>50.264</v>
          </cell>
          <cell r="O125">
            <v>6.888</v>
          </cell>
          <cell r="P125">
            <v>12.913999999999998</v>
          </cell>
          <cell r="Q125">
            <v>12.773</v>
          </cell>
          <cell r="R125">
            <v>13.818</v>
          </cell>
          <cell r="S125">
            <v>13.048</v>
          </cell>
          <cell r="T125">
            <v>29.301000000000002</v>
          </cell>
        </row>
        <row r="126">
          <cell r="A126">
            <v>59</v>
          </cell>
          <cell r="B126">
            <v>562</v>
          </cell>
          <cell r="C126" t="str">
            <v>Niger</v>
          </cell>
          <cell r="D126">
            <v>0</v>
          </cell>
          <cell r="E126">
            <v>1</v>
          </cell>
          <cell r="F126" t="str">
            <v>Afro</v>
          </cell>
          <cell r="G126">
            <v>6</v>
          </cell>
          <cell r="H126" t="str">
            <v>ssa</v>
          </cell>
          <cell r="I126">
            <v>1</v>
          </cell>
          <cell r="J126" t="str">
            <v>low and middle</v>
          </cell>
          <cell r="K126" t="str">
            <v>both sexes</v>
          </cell>
          <cell r="L126" t="str">
            <v>1995-2000</v>
          </cell>
          <cell r="M126">
            <v>841.849</v>
          </cell>
          <cell r="N126">
            <v>461.123</v>
          </cell>
          <cell r="O126">
            <v>78.72800000000001</v>
          </cell>
          <cell r="P126">
            <v>73.979</v>
          </cell>
          <cell r="Q126">
            <v>60.867000000000004</v>
          </cell>
          <cell r="R126">
            <v>55.835</v>
          </cell>
          <cell r="S126">
            <v>45.596000000000004</v>
          </cell>
          <cell r="T126">
            <v>65.721</v>
          </cell>
        </row>
        <row r="127">
          <cell r="A127">
            <v>60</v>
          </cell>
          <cell r="B127">
            <v>566</v>
          </cell>
          <cell r="C127" t="str">
            <v>Nigeria</v>
          </cell>
          <cell r="D127">
            <v>0</v>
          </cell>
          <cell r="E127">
            <v>1</v>
          </cell>
          <cell r="F127" t="str">
            <v>Afro</v>
          </cell>
          <cell r="G127">
            <v>6</v>
          </cell>
          <cell r="H127" t="str">
            <v>ssa</v>
          </cell>
          <cell r="I127">
            <v>1</v>
          </cell>
          <cell r="J127" t="str">
            <v>low and middle</v>
          </cell>
          <cell r="K127" t="str">
            <v>both sexes</v>
          </cell>
          <cell r="L127" t="str">
            <v>1995-2000</v>
          </cell>
          <cell r="M127">
            <v>7734.463</v>
          </cell>
          <cell r="N127">
            <v>3077.946</v>
          </cell>
          <cell r="O127">
            <v>863.339</v>
          </cell>
          <cell r="P127">
            <v>789.252</v>
          </cell>
          <cell r="Q127">
            <v>819.485</v>
          </cell>
          <cell r="R127">
            <v>789.0070000000001</v>
          </cell>
          <cell r="S127">
            <v>572.07</v>
          </cell>
          <cell r="T127">
            <v>823.3639999999999</v>
          </cell>
        </row>
        <row r="128">
          <cell r="A128">
            <v>139</v>
          </cell>
          <cell r="B128">
            <v>578</v>
          </cell>
          <cell r="C128" t="str">
            <v>Norway</v>
          </cell>
          <cell r="D128">
            <v>0</v>
          </cell>
          <cell r="E128">
            <v>4</v>
          </cell>
          <cell r="F128" t="str">
            <v>Euro</v>
          </cell>
          <cell r="G128">
            <v>1</v>
          </cell>
          <cell r="H128" t="str">
            <v>eme</v>
          </cell>
          <cell r="I128">
            <v>4</v>
          </cell>
          <cell r="J128" t="str">
            <v>high</v>
          </cell>
          <cell r="K128" t="str">
            <v>both sexes</v>
          </cell>
          <cell r="L128" t="str">
            <v>1995-2000</v>
          </cell>
          <cell r="M128">
            <v>224.166</v>
          </cell>
          <cell r="N128">
            <v>1.832</v>
          </cell>
          <cell r="O128">
            <v>0.406</v>
          </cell>
          <cell r="P128">
            <v>2.247</v>
          </cell>
          <cell r="Q128">
            <v>5.37</v>
          </cell>
          <cell r="R128">
            <v>15.949000000000002</v>
          </cell>
          <cell r="S128">
            <v>26.313</v>
          </cell>
          <cell r="T128">
            <v>172.04899999999998</v>
          </cell>
        </row>
        <row r="129">
          <cell r="A129">
            <v>83</v>
          </cell>
          <cell r="B129">
            <v>586</v>
          </cell>
          <cell r="C129" t="str">
            <v>Pakistan</v>
          </cell>
          <cell r="D129">
            <v>0</v>
          </cell>
          <cell r="E129">
            <v>3</v>
          </cell>
          <cell r="F129" t="str">
            <v>Emro</v>
          </cell>
          <cell r="G129">
            <v>8</v>
          </cell>
          <cell r="H129" t="str">
            <v>mec</v>
          </cell>
          <cell r="I129">
            <v>1</v>
          </cell>
          <cell r="J129" t="str">
            <v>low and middle</v>
          </cell>
          <cell r="K129" t="str">
            <v>both sexes</v>
          </cell>
          <cell r="L129" t="str">
            <v>1995-2000</v>
          </cell>
          <cell r="M129">
            <v>5681.948</v>
          </cell>
          <cell r="N129">
            <v>2753.564</v>
          </cell>
          <cell r="O129">
            <v>236.844</v>
          </cell>
          <cell r="P129">
            <v>203.704</v>
          </cell>
          <cell r="Q129">
            <v>291.685</v>
          </cell>
          <cell r="R129">
            <v>516.199</v>
          </cell>
          <cell r="S129">
            <v>622.284</v>
          </cell>
          <cell r="T129">
            <v>1057.668</v>
          </cell>
        </row>
        <row r="130">
          <cell r="A130">
            <v>183</v>
          </cell>
          <cell r="B130">
            <v>591</v>
          </cell>
          <cell r="C130" t="str">
            <v>Panama</v>
          </cell>
          <cell r="D130">
            <v>0</v>
          </cell>
          <cell r="E130">
            <v>2</v>
          </cell>
          <cell r="F130" t="str">
            <v>Amro</v>
          </cell>
          <cell r="G130">
            <v>7</v>
          </cell>
          <cell r="H130" t="str">
            <v>lac</v>
          </cell>
          <cell r="I130">
            <v>1</v>
          </cell>
          <cell r="J130" t="str">
            <v>low and middle</v>
          </cell>
          <cell r="K130" t="str">
            <v>both sexes</v>
          </cell>
          <cell r="L130" t="str">
            <v>1995-2000</v>
          </cell>
          <cell r="M130">
            <v>70.183</v>
          </cell>
          <cell r="N130">
            <v>8.678</v>
          </cell>
          <cell r="O130">
            <v>1.363</v>
          </cell>
          <cell r="P130">
            <v>4.116</v>
          </cell>
          <cell r="Q130">
            <v>5.267</v>
          </cell>
          <cell r="R130">
            <v>8.521</v>
          </cell>
          <cell r="S130">
            <v>9.626999999999999</v>
          </cell>
          <cell r="T130">
            <v>32.611</v>
          </cell>
        </row>
        <row r="131">
          <cell r="A131">
            <v>207</v>
          </cell>
          <cell r="B131">
            <v>598</v>
          </cell>
          <cell r="C131" t="str">
            <v>Papua New Guinea</v>
          </cell>
          <cell r="D131">
            <v>0</v>
          </cell>
          <cell r="E131">
            <v>6</v>
          </cell>
          <cell r="F131" t="str">
            <v>Wpro</v>
          </cell>
          <cell r="G131">
            <v>5</v>
          </cell>
          <cell r="H131" t="str">
            <v>oai</v>
          </cell>
          <cell r="I131">
            <v>1</v>
          </cell>
          <cell r="J131" t="str">
            <v>low and middle</v>
          </cell>
          <cell r="K131" t="str">
            <v>both sexes</v>
          </cell>
          <cell r="L131" t="str">
            <v>1995-2000</v>
          </cell>
          <cell r="M131">
            <v>223.81</v>
          </cell>
          <cell r="N131">
            <v>60.515</v>
          </cell>
          <cell r="O131">
            <v>8.25</v>
          </cell>
          <cell r="P131">
            <v>20.973</v>
          </cell>
          <cell r="Q131">
            <v>25.391000000000002</v>
          </cell>
          <cell r="R131">
            <v>38.999</v>
          </cell>
          <cell r="S131">
            <v>34.701</v>
          </cell>
          <cell r="T131">
            <v>34.98100000000001</v>
          </cell>
        </row>
        <row r="132">
          <cell r="A132">
            <v>192</v>
          </cell>
          <cell r="B132">
            <v>600</v>
          </cell>
          <cell r="C132" t="str">
            <v>Paraguay</v>
          </cell>
          <cell r="D132">
            <v>0</v>
          </cell>
          <cell r="E132">
            <v>2</v>
          </cell>
          <cell r="F132" t="str">
            <v>Amro</v>
          </cell>
          <cell r="G132">
            <v>7</v>
          </cell>
          <cell r="H132" t="str">
            <v>lac</v>
          </cell>
          <cell r="I132">
            <v>1</v>
          </cell>
          <cell r="J132" t="str">
            <v>low and middle</v>
          </cell>
          <cell r="K132" t="str">
            <v>both sexes</v>
          </cell>
          <cell r="L132" t="str">
            <v>1995-2000</v>
          </cell>
          <cell r="M132">
            <v>140.129</v>
          </cell>
          <cell r="N132">
            <v>39.24</v>
          </cell>
          <cell r="O132">
            <v>4.258</v>
          </cell>
          <cell r="P132">
            <v>7.513</v>
          </cell>
          <cell r="Q132">
            <v>10.022</v>
          </cell>
          <cell r="R132">
            <v>15.85</v>
          </cell>
          <cell r="S132">
            <v>16.834</v>
          </cell>
          <cell r="T132">
            <v>46.412</v>
          </cell>
        </row>
        <row r="133">
          <cell r="A133">
            <v>193</v>
          </cell>
          <cell r="B133">
            <v>604</v>
          </cell>
          <cell r="C133" t="str">
            <v>Peru</v>
          </cell>
          <cell r="D133">
            <v>0</v>
          </cell>
          <cell r="E133">
            <v>2</v>
          </cell>
          <cell r="F133" t="str">
            <v>Amro</v>
          </cell>
          <cell r="G133">
            <v>7</v>
          </cell>
          <cell r="H133" t="str">
            <v>lac</v>
          </cell>
          <cell r="I133">
            <v>1</v>
          </cell>
          <cell r="J133" t="str">
            <v>low and middle</v>
          </cell>
          <cell r="K133" t="str">
            <v>both sexes</v>
          </cell>
          <cell r="L133" t="str">
            <v>1995-2000</v>
          </cell>
          <cell r="M133">
            <v>792.609</v>
          </cell>
          <cell r="N133">
            <v>200.053</v>
          </cell>
          <cell r="O133">
            <v>27.962000000000003</v>
          </cell>
          <cell r="P133">
            <v>48.685</v>
          </cell>
          <cell r="Q133">
            <v>64.648</v>
          </cell>
          <cell r="R133">
            <v>98.56800000000001</v>
          </cell>
          <cell r="S133">
            <v>109.755</v>
          </cell>
          <cell r="T133">
            <v>242.938</v>
          </cell>
        </row>
        <row r="134">
          <cell r="A134">
            <v>96</v>
          </cell>
          <cell r="B134">
            <v>608</v>
          </cell>
          <cell r="C134" t="str">
            <v>Philippines</v>
          </cell>
          <cell r="D134">
            <v>0</v>
          </cell>
          <cell r="E134">
            <v>6</v>
          </cell>
          <cell r="F134" t="str">
            <v>Wpro</v>
          </cell>
          <cell r="G134">
            <v>5</v>
          </cell>
          <cell r="H134" t="str">
            <v>oai</v>
          </cell>
          <cell r="I134">
            <v>1</v>
          </cell>
          <cell r="J134" t="str">
            <v>low and middle</v>
          </cell>
          <cell r="K134" t="str">
            <v>both sexes</v>
          </cell>
          <cell r="L134" t="str">
            <v>1995-2000</v>
          </cell>
          <cell r="M134">
            <v>2091.374</v>
          </cell>
          <cell r="N134">
            <v>451.454</v>
          </cell>
          <cell r="O134">
            <v>59.671</v>
          </cell>
          <cell r="P134">
            <v>143.822</v>
          </cell>
          <cell r="Q134">
            <v>176.348</v>
          </cell>
          <cell r="R134">
            <v>290.3</v>
          </cell>
          <cell r="S134">
            <v>307.861</v>
          </cell>
          <cell r="T134">
            <v>661.918</v>
          </cell>
        </row>
        <row r="135">
          <cell r="A135">
            <v>125</v>
          </cell>
          <cell r="B135">
            <v>616</v>
          </cell>
          <cell r="C135" t="str">
            <v>Poland</v>
          </cell>
          <cell r="D135">
            <v>0</v>
          </cell>
          <cell r="E135">
            <v>4</v>
          </cell>
          <cell r="F135" t="str">
            <v>Euro</v>
          </cell>
          <cell r="G135">
            <v>2</v>
          </cell>
          <cell r="H135" t="str">
            <v>fse</v>
          </cell>
          <cell r="I135">
            <v>1</v>
          </cell>
          <cell r="J135" t="str">
            <v>low and middle</v>
          </cell>
          <cell r="K135" t="str">
            <v>both sexes</v>
          </cell>
          <cell r="L135" t="str">
            <v>1995-2000</v>
          </cell>
          <cell r="M135">
            <v>1906.805</v>
          </cell>
          <cell r="N135">
            <v>36.326</v>
          </cell>
          <cell r="O135">
            <v>6.8260000000000005</v>
          </cell>
          <cell r="P135">
            <v>32.753</v>
          </cell>
          <cell r="Q135">
            <v>96.341</v>
          </cell>
          <cell r="R135">
            <v>262.01</v>
          </cell>
          <cell r="S135">
            <v>382.098</v>
          </cell>
          <cell r="T135">
            <v>1090.451</v>
          </cell>
        </row>
        <row r="136">
          <cell r="A136">
            <v>149</v>
          </cell>
          <cell r="B136">
            <v>620</v>
          </cell>
          <cell r="C136" t="str">
            <v>Portugal</v>
          </cell>
          <cell r="D136">
            <v>0</v>
          </cell>
          <cell r="E136">
            <v>4</v>
          </cell>
          <cell r="F136" t="str">
            <v>Euro</v>
          </cell>
          <cell r="G136">
            <v>1</v>
          </cell>
          <cell r="H136" t="str">
            <v>eme</v>
          </cell>
          <cell r="I136">
            <v>4</v>
          </cell>
          <cell r="J136" t="str">
            <v>high</v>
          </cell>
          <cell r="K136" t="str">
            <v>both sexes</v>
          </cell>
          <cell r="L136" t="str">
            <v>1995-2000</v>
          </cell>
          <cell r="M136">
            <v>526.396</v>
          </cell>
          <cell r="N136">
            <v>5.978</v>
          </cell>
          <cell r="O136">
            <v>1.7610000000000001</v>
          </cell>
          <cell r="P136">
            <v>10.271</v>
          </cell>
          <cell r="Q136">
            <v>16.871</v>
          </cell>
          <cell r="R136">
            <v>47.20099999999999</v>
          </cell>
          <cell r="S136">
            <v>83.809</v>
          </cell>
          <cell r="T136">
            <v>360.505</v>
          </cell>
        </row>
        <row r="137">
          <cell r="A137">
            <v>55</v>
          </cell>
          <cell r="B137">
            <v>624</v>
          </cell>
          <cell r="C137" t="str">
            <v>Guinea-Bissau</v>
          </cell>
          <cell r="D137">
            <v>0</v>
          </cell>
          <cell r="E137">
            <v>1</v>
          </cell>
          <cell r="F137" t="str">
            <v>Afro</v>
          </cell>
          <cell r="G137">
            <v>6</v>
          </cell>
          <cell r="H137" t="str">
            <v>ssa</v>
          </cell>
          <cell r="I137">
            <v>1</v>
          </cell>
          <cell r="J137" t="str">
            <v>low and middle</v>
          </cell>
          <cell r="K137" t="str">
            <v>both sexes</v>
          </cell>
          <cell r="L137" t="str">
            <v>1995-2000</v>
          </cell>
          <cell r="M137">
            <v>114.468</v>
          </cell>
          <cell r="N137">
            <v>50.576</v>
          </cell>
          <cell r="O137">
            <v>11.947</v>
          </cell>
          <cell r="P137">
            <v>9.297</v>
          </cell>
          <cell r="Q137">
            <v>9.688</v>
          </cell>
          <cell r="R137">
            <v>10.508000000000001</v>
          </cell>
          <cell r="S137">
            <v>8.899000000000001</v>
          </cell>
          <cell r="T137">
            <v>13.552999999999999</v>
          </cell>
        </row>
        <row r="138">
          <cell r="A138">
            <v>91</v>
          </cell>
          <cell r="B138">
            <v>626</v>
          </cell>
          <cell r="C138" t="str">
            <v>East Timor</v>
          </cell>
          <cell r="K138" t="str">
            <v>both sexes</v>
          </cell>
          <cell r="L138" t="str">
            <v>1995-2000</v>
          </cell>
          <cell r="M138">
            <v>63.995</v>
          </cell>
          <cell r="N138">
            <v>27.39</v>
          </cell>
          <cell r="O138">
            <v>4.339</v>
          </cell>
          <cell r="P138">
            <v>6.497999999999999</v>
          </cell>
          <cell r="Q138">
            <v>7.786</v>
          </cell>
          <cell r="R138">
            <v>7.388</v>
          </cell>
          <cell r="S138">
            <v>5.069</v>
          </cell>
          <cell r="T138">
            <v>5.525</v>
          </cell>
        </row>
        <row r="139">
          <cell r="A139">
            <v>173</v>
          </cell>
          <cell r="B139">
            <v>630</v>
          </cell>
          <cell r="C139" t="str">
            <v>Puerto Rico</v>
          </cell>
          <cell r="G139">
            <v>7</v>
          </cell>
          <cell r="H139" t="str">
            <v>lac</v>
          </cell>
          <cell r="I139">
            <v>1</v>
          </cell>
          <cell r="J139" t="str">
            <v>low and middle</v>
          </cell>
          <cell r="K139" t="str">
            <v>both sexes</v>
          </cell>
          <cell r="L139" t="str">
            <v>1995-2000</v>
          </cell>
          <cell r="M139">
            <v>152.911</v>
          </cell>
          <cell r="N139">
            <v>4.576</v>
          </cell>
          <cell r="O139">
            <v>0.598</v>
          </cell>
          <cell r="P139">
            <v>7.242</v>
          </cell>
          <cell r="Q139">
            <v>13.768</v>
          </cell>
          <cell r="R139">
            <v>20.43</v>
          </cell>
          <cell r="S139">
            <v>21.894</v>
          </cell>
          <cell r="T139">
            <v>84.40299999999999</v>
          </cell>
        </row>
        <row r="140">
          <cell r="A140">
            <v>113</v>
          </cell>
          <cell r="B140">
            <v>634</v>
          </cell>
          <cell r="C140" t="str">
            <v>Qatar</v>
          </cell>
          <cell r="D140">
            <v>0</v>
          </cell>
          <cell r="E140">
            <v>3</v>
          </cell>
          <cell r="F140" t="str">
            <v>Emro</v>
          </cell>
          <cell r="G140">
            <v>8</v>
          </cell>
          <cell r="H140" t="str">
            <v>mec</v>
          </cell>
          <cell r="I140">
            <v>4</v>
          </cell>
          <cell r="J140" t="str">
            <v>high</v>
          </cell>
          <cell r="K140" t="str">
            <v>both sexes</v>
          </cell>
          <cell r="L140" t="str">
            <v>1995-2000</v>
          </cell>
          <cell r="M140">
            <v>10.592</v>
          </cell>
          <cell r="N140">
            <v>1.216</v>
          </cell>
          <cell r="O140">
            <v>0.17</v>
          </cell>
          <cell r="P140">
            <v>0.381</v>
          </cell>
          <cell r="Q140">
            <v>1.45</v>
          </cell>
          <cell r="R140">
            <v>3.435</v>
          </cell>
          <cell r="S140">
            <v>2.236</v>
          </cell>
          <cell r="T140">
            <v>1.704</v>
          </cell>
        </row>
        <row r="141">
          <cell r="A141">
            <v>17</v>
          </cell>
          <cell r="B141">
            <v>638</v>
          </cell>
          <cell r="C141" t="str">
            <v>Reunion</v>
          </cell>
          <cell r="G141">
            <v>5</v>
          </cell>
          <cell r="H141" t="str">
            <v>oai</v>
          </cell>
          <cell r="I141">
            <v>4</v>
          </cell>
          <cell r="J141" t="str">
            <v>high</v>
          </cell>
          <cell r="K141" t="str">
            <v>both sexes</v>
          </cell>
          <cell r="L141" t="str">
            <v>1995-2000</v>
          </cell>
          <cell r="M141">
            <v>17.302</v>
          </cell>
          <cell r="N141">
            <v>0.646</v>
          </cell>
          <cell r="O141">
            <v>0.097</v>
          </cell>
          <cell r="P141">
            <v>0.575</v>
          </cell>
          <cell r="Q141">
            <v>1.419</v>
          </cell>
          <cell r="R141">
            <v>2.793</v>
          </cell>
          <cell r="S141">
            <v>3.441</v>
          </cell>
          <cell r="T141">
            <v>8.331</v>
          </cell>
        </row>
        <row r="142">
          <cell r="A142">
            <v>127</v>
          </cell>
          <cell r="B142">
            <v>642</v>
          </cell>
          <cell r="C142" t="str">
            <v>Romania</v>
          </cell>
          <cell r="D142">
            <v>0</v>
          </cell>
          <cell r="E142">
            <v>4</v>
          </cell>
          <cell r="F142" t="str">
            <v>Euro</v>
          </cell>
          <cell r="G142">
            <v>2</v>
          </cell>
          <cell r="H142" t="str">
            <v>fse</v>
          </cell>
          <cell r="I142">
            <v>1</v>
          </cell>
          <cell r="J142" t="str">
            <v>low and middle</v>
          </cell>
          <cell r="K142" t="str">
            <v>both sexes</v>
          </cell>
          <cell r="L142" t="str">
            <v>1995-2000</v>
          </cell>
          <cell r="M142">
            <v>1290.39</v>
          </cell>
          <cell r="N142">
            <v>35.482</v>
          </cell>
          <cell r="O142">
            <v>7.827</v>
          </cell>
          <cell r="P142">
            <v>27.876</v>
          </cell>
          <cell r="Q142">
            <v>65.611</v>
          </cell>
          <cell r="R142">
            <v>172.668</v>
          </cell>
          <cell r="S142">
            <v>264.56600000000003</v>
          </cell>
          <cell r="T142">
            <v>716.36</v>
          </cell>
        </row>
        <row r="143">
          <cell r="A143">
            <v>128</v>
          </cell>
          <cell r="B143">
            <v>643</v>
          </cell>
          <cell r="C143" t="str">
            <v>Russian Federation</v>
          </cell>
          <cell r="D143">
            <v>0</v>
          </cell>
          <cell r="E143">
            <v>4</v>
          </cell>
          <cell r="F143" t="str">
            <v>Euro</v>
          </cell>
          <cell r="G143">
            <v>2</v>
          </cell>
          <cell r="H143" t="str">
            <v>fse</v>
          </cell>
          <cell r="I143">
            <v>1</v>
          </cell>
          <cell r="J143" t="str">
            <v>low and middle</v>
          </cell>
          <cell r="K143" t="str">
            <v>both sexes</v>
          </cell>
          <cell r="L143" t="str">
            <v>1995-2000</v>
          </cell>
          <cell r="M143">
            <v>10238.894</v>
          </cell>
          <cell r="N143">
            <v>163.43</v>
          </cell>
          <cell r="O143">
            <v>57.83</v>
          </cell>
          <cell r="P143">
            <v>326.902</v>
          </cell>
          <cell r="Q143">
            <v>949.9080000000001</v>
          </cell>
          <cell r="R143">
            <v>1757.04</v>
          </cell>
          <cell r="S143">
            <v>2239.864</v>
          </cell>
          <cell r="T143">
            <v>4743.92</v>
          </cell>
        </row>
        <row r="144">
          <cell r="A144">
            <v>18</v>
          </cell>
          <cell r="B144">
            <v>646</v>
          </cell>
          <cell r="C144" t="str">
            <v>Rwanda</v>
          </cell>
          <cell r="D144">
            <v>0</v>
          </cell>
          <cell r="E144">
            <v>1</v>
          </cell>
          <cell r="F144" t="str">
            <v>Afro</v>
          </cell>
          <cell r="G144">
            <v>6</v>
          </cell>
          <cell r="H144" t="str">
            <v>ssa</v>
          </cell>
          <cell r="I144">
            <v>1</v>
          </cell>
          <cell r="J144" t="str">
            <v>low and middle</v>
          </cell>
          <cell r="K144" t="str">
            <v>both sexes</v>
          </cell>
          <cell r="L144" t="str">
            <v>1995-2000</v>
          </cell>
          <cell r="M144">
            <v>680.86</v>
          </cell>
          <cell r="N144">
            <v>299.165</v>
          </cell>
          <cell r="O144">
            <v>71.261</v>
          </cell>
          <cell r="P144">
            <v>68.15299999999999</v>
          </cell>
          <cell r="Q144">
            <v>90.292</v>
          </cell>
          <cell r="R144">
            <v>73.265</v>
          </cell>
          <cell r="S144">
            <v>37.226</v>
          </cell>
          <cell r="T144">
            <v>41.49800000000001</v>
          </cell>
        </row>
        <row r="145">
          <cell r="A145">
            <v>114</v>
          </cell>
          <cell r="B145">
            <v>682</v>
          </cell>
          <cell r="C145" t="str">
            <v>Saudi Arabia</v>
          </cell>
          <cell r="D145">
            <v>0</v>
          </cell>
          <cell r="E145">
            <v>3</v>
          </cell>
          <cell r="F145" t="str">
            <v>Emro</v>
          </cell>
          <cell r="G145">
            <v>8</v>
          </cell>
          <cell r="H145" t="str">
            <v>mec</v>
          </cell>
          <cell r="I145">
            <v>1</v>
          </cell>
          <cell r="J145" t="str">
            <v>low and middle</v>
          </cell>
          <cell r="K145" t="str">
            <v>both sexes</v>
          </cell>
          <cell r="L145" t="str">
            <v>1995-2000</v>
          </cell>
          <cell r="M145">
            <v>412.184</v>
          </cell>
          <cell r="N145">
            <v>92.487</v>
          </cell>
          <cell r="O145">
            <v>9.913</v>
          </cell>
          <cell r="P145">
            <v>22.387999999999998</v>
          </cell>
          <cell r="Q145">
            <v>34.871</v>
          </cell>
          <cell r="R145">
            <v>66.158</v>
          </cell>
          <cell r="S145">
            <v>62.271</v>
          </cell>
          <cell r="T145">
            <v>124.09599999999999</v>
          </cell>
        </row>
        <row r="146">
          <cell r="A146">
            <v>61</v>
          </cell>
          <cell r="B146">
            <v>686</v>
          </cell>
          <cell r="C146" t="str">
            <v>Senegal</v>
          </cell>
          <cell r="D146">
            <v>0</v>
          </cell>
          <cell r="E146">
            <v>1</v>
          </cell>
          <cell r="F146" t="str">
            <v>Afro</v>
          </cell>
          <cell r="G146">
            <v>6</v>
          </cell>
          <cell r="H146" t="str">
            <v>ssa</v>
          </cell>
          <cell r="I146">
            <v>1</v>
          </cell>
          <cell r="J146" t="str">
            <v>low and middle</v>
          </cell>
          <cell r="K146" t="str">
            <v>both sexes</v>
          </cell>
          <cell r="L146" t="str">
            <v>1995-2000</v>
          </cell>
          <cell r="M146">
            <v>580.045</v>
          </cell>
          <cell r="N146">
            <v>208.044</v>
          </cell>
          <cell r="O146">
            <v>58.748</v>
          </cell>
          <cell r="P146">
            <v>65.616</v>
          </cell>
          <cell r="Q146">
            <v>56.726</v>
          </cell>
          <cell r="R146">
            <v>58.641000000000005</v>
          </cell>
          <cell r="S146">
            <v>52.89</v>
          </cell>
          <cell r="T146">
            <v>79.38</v>
          </cell>
        </row>
        <row r="147">
          <cell r="A147">
            <v>62</v>
          </cell>
          <cell r="B147">
            <v>694</v>
          </cell>
          <cell r="C147" t="str">
            <v>Sierra Leone</v>
          </cell>
          <cell r="D147">
            <v>0</v>
          </cell>
          <cell r="E147">
            <v>1</v>
          </cell>
          <cell r="F147" t="str">
            <v>Afro</v>
          </cell>
          <cell r="G147">
            <v>6</v>
          </cell>
          <cell r="H147" t="str">
            <v>ssa</v>
          </cell>
          <cell r="I147">
            <v>1</v>
          </cell>
          <cell r="J147" t="str">
            <v>low and middle</v>
          </cell>
          <cell r="K147" t="str">
            <v>both sexes</v>
          </cell>
          <cell r="L147" t="str">
            <v>1995-2000</v>
          </cell>
          <cell r="M147">
            <v>586.191</v>
          </cell>
          <cell r="N147">
            <v>286.763</v>
          </cell>
          <cell r="O147">
            <v>65.451</v>
          </cell>
          <cell r="P147">
            <v>51.794</v>
          </cell>
          <cell r="Q147">
            <v>55.142</v>
          </cell>
          <cell r="R147">
            <v>49.686</v>
          </cell>
          <cell r="S147">
            <v>35.255</v>
          </cell>
          <cell r="T147">
            <v>42.1</v>
          </cell>
        </row>
        <row r="148">
          <cell r="A148">
            <v>97</v>
          </cell>
          <cell r="B148">
            <v>702</v>
          </cell>
          <cell r="C148" t="str">
            <v>Singapore</v>
          </cell>
          <cell r="D148">
            <v>0</v>
          </cell>
          <cell r="E148">
            <v>6</v>
          </cell>
          <cell r="F148" t="str">
            <v>Wpro</v>
          </cell>
          <cell r="G148">
            <v>5</v>
          </cell>
          <cell r="H148" t="str">
            <v>oai</v>
          </cell>
          <cell r="I148">
            <v>4</v>
          </cell>
          <cell r="J148" t="str">
            <v>high</v>
          </cell>
          <cell r="K148" t="str">
            <v>both sexes</v>
          </cell>
          <cell r="L148" t="str">
            <v>1995-2000</v>
          </cell>
          <cell r="M148">
            <v>84.609</v>
          </cell>
          <cell r="N148">
            <v>1.626</v>
          </cell>
          <cell r="O148">
            <v>0.463</v>
          </cell>
          <cell r="P148">
            <v>1.8190000000000002</v>
          </cell>
          <cell r="Q148">
            <v>5.0440000000000005</v>
          </cell>
          <cell r="R148">
            <v>13.354</v>
          </cell>
          <cell r="S148">
            <v>17.97</v>
          </cell>
          <cell r="T148">
            <v>44.333000000000006</v>
          </cell>
        </row>
        <row r="149">
          <cell r="A149">
            <v>129</v>
          </cell>
          <cell r="B149">
            <v>703</v>
          </cell>
          <cell r="C149" t="str">
            <v>Slovakia</v>
          </cell>
          <cell r="D149">
            <v>0</v>
          </cell>
          <cell r="E149">
            <v>4</v>
          </cell>
          <cell r="F149" t="str">
            <v>Euro</v>
          </cell>
          <cell r="G149">
            <v>2</v>
          </cell>
          <cell r="H149" t="str">
            <v>fse</v>
          </cell>
          <cell r="I149">
            <v>1</v>
          </cell>
          <cell r="J149" t="str">
            <v>low and middle</v>
          </cell>
          <cell r="K149" t="str">
            <v>both sexes</v>
          </cell>
          <cell r="L149" t="str">
            <v>1995-2000</v>
          </cell>
          <cell r="M149">
            <v>258.512</v>
          </cell>
          <cell r="N149">
            <v>3.851</v>
          </cell>
          <cell r="O149">
            <v>0.8160000000000001</v>
          </cell>
          <cell r="P149">
            <v>3.894</v>
          </cell>
          <cell r="Q149">
            <v>11.628</v>
          </cell>
          <cell r="R149">
            <v>35.926</v>
          </cell>
          <cell r="S149">
            <v>49.733999999999995</v>
          </cell>
          <cell r="T149">
            <v>152.663</v>
          </cell>
        </row>
        <row r="150">
          <cell r="A150">
            <v>99</v>
          </cell>
          <cell r="B150">
            <v>704</v>
          </cell>
          <cell r="C150" t="str">
            <v>Viet Nam</v>
          </cell>
          <cell r="D150">
            <v>0</v>
          </cell>
          <cell r="E150">
            <v>6</v>
          </cell>
          <cell r="F150" t="str">
            <v>Wpro</v>
          </cell>
          <cell r="G150">
            <v>5</v>
          </cell>
          <cell r="H150" t="str">
            <v>oai</v>
          </cell>
          <cell r="I150">
            <v>1</v>
          </cell>
          <cell r="J150" t="str">
            <v>low and middle</v>
          </cell>
          <cell r="K150" t="str">
            <v>both sexes</v>
          </cell>
          <cell r="L150" t="str">
            <v>1995-2000</v>
          </cell>
          <cell r="M150">
            <v>2623.832</v>
          </cell>
          <cell r="N150">
            <v>503.679</v>
          </cell>
          <cell r="O150">
            <v>132.954</v>
          </cell>
          <cell r="P150">
            <v>194.276</v>
          </cell>
          <cell r="Q150">
            <v>208.773</v>
          </cell>
          <cell r="R150">
            <v>267.302</v>
          </cell>
          <cell r="S150">
            <v>380.46</v>
          </cell>
          <cell r="T150">
            <v>936.3879999999999</v>
          </cell>
        </row>
        <row r="151">
          <cell r="A151">
            <v>150</v>
          </cell>
          <cell r="B151">
            <v>705</v>
          </cell>
          <cell r="C151" t="str">
            <v>Slovenia</v>
          </cell>
          <cell r="D151">
            <v>0</v>
          </cell>
          <cell r="E151">
            <v>4</v>
          </cell>
          <cell r="F151" t="str">
            <v>Euro</v>
          </cell>
          <cell r="G151">
            <v>2</v>
          </cell>
          <cell r="H151" t="str">
            <v>fse</v>
          </cell>
          <cell r="I151">
            <v>1</v>
          </cell>
          <cell r="J151" t="str">
            <v>low and middle</v>
          </cell>
          <cell r="K151" t="str">
            <v>both sexes</v>
          </cell>
          <cell r="L151" t="str">
            <v>1995-2000</v>
          </cell>
          <cell r="M151">
            <v>101.302</v>
          </cell>
          <cell r="N151">
            <v>0.813</v>
          </cell>
          <cell r="O151">
            <v>0.22</v>
          </cell>
          <cell r="P151">
            <v>1.907</v>
          </cell>
          <cell r="Q151">
            <v>4.432</v>
          </cell>
          <cell r="R151">
            <v>12.744</v>
          </cell>
          <cell r="S151">
            <v>19.205</v>
          </cell>
          <cell r="T151">
            <v>61.98100000000001</v>
          </cell>
        </row>
        <row r="152">
          <cell r="A152">
            <v>19</v>
          </cell>
          <cell r="B152">
            <v>706</v>
          </cell>
          <cell r="C152" t="str">
            <v>Somalia</v>
          </cell>
          <cell r="D152">
            <v>0</v>
          </cell>
          <cell r="E152">
            <v>3</v>
          </cell>
          <cell r="F152" t="str">
            <v>Emro</v>
          </cell>
          <cell r="G152">
            <v>6</v>
          </cell>
          <cell r="H152" t="str">
            <v>ssa</v>
          </cell>
          <cell r="I152">
            <v>1</v>
          </cell>
          <cell r="J152" t="str">
            <v>low and middle</v>
          </cell>
          <cell r="K152" t="str">
            <v>both sexes</v>
          </cell>
          <cell r="L152" t="str">
            <v>1995-2000</v>
          </cell>
          <cell r="M152">
            <v>843.744</v>
          </cell>
          <cell r="N152">
            <v>476.068</v>
          </cell>
          <cell r="O152">
            <v>76.62</v>
          </cell>
          <cell r="P152">
            <v>73.04</v>
          </cell>
          <cell r="Q152">
            <v>59.521</v>
          </cell>
          <cell r="R152">
            <v>52.422</v>
          </cell>
          <cell r="S152">
            <v>42.48</v>
          </cell>
          <cell r="T152">
            <v>63.59299999999999</v>
          </cell>
        </row>
        <row r="153">
          <cell r="A153">
            <v>45</v>
          </cell>
          <cell r="B153">
            <v>710</v>
          </cell>
          <cell r="C153" t="str">
            <v>South Africa</v>
          </cell>
          <cell r="D153">
            <v>0</v>
          </cell>
          <cell r="E153">
            <v>1</v>
          </cell>
          <cell r="F153" t="str">
            <v>Afro</v>
          </cell>
          <cell r="G153">
            <v>6</v>
          </cell>
          <cell r="H153" t="str">
            <v>ssa</v>
          </cell>
          <cell r="I153">
            <v>1</v>
          </cell>
          <cell r="J153" t="str">
            <v>low and middle</v>
          </cell>
          <cell r="K153" t="str">
            <v>both sexes</v>
          </cell>
          <cell r="L153" t="str">
            <v>1995-2000</v>
          </cell>
          <cell r="M153">
            <v>2381.128</v>
          </cell>
          <cell r="N153">
            <v>459.942</v>
          </cell>
          <cell r="O153">
            <v>72.849</v>
          </cell>
          <cell r="P153">
            <v>204.62900000000002</v>
          </cell>
          <cell r="Q153">
            <v>436.14</v>
          </cell>
          <cell r="R153">
            <v>492.108</v>
          </cell>
          <cell r="S153">
            <v>321.015</v>
          </cell>
          <cell r="T153">
            <v>394.445</v>
          </cell>
        </row>
        <row r="154">
          <cell r="A154">
            <v>23</v>
          </cell>
          <cell r="B154">
            <v>716</v>
          </cell>
          <cell r="C154" t="str">
            <v>Zimbabwe</v>
          </cell>
          <cell r="D154">
            <v>0</v>
          </cell>
          <cell r="E154">
            <v>1</v>
          </cell>
          <cell r="F154" t="str">
            <v>Afro</v>
          </cell>
          <cell r="G154">
            <v>6</v>
          </cell>
          <cell r="H154" t="str">
            <v>ssa</v>
          </cell>
          <cell r="I154">
            <v>1</v>
          </cell>
          <cell r="J154" t="str">
            <v>low and middle</v>
          </cell>
          <cell r="K154" t="str">
            <v>both sexes</v>
          </cell>
          <cell r="L154" t="str">
            <v>1995-2000</v>
          </cell>
          <cell r="M154">
            <v>978.396</v>
          </cell>
          <cell r="N154">
            <v>212.025</v>
          </cell>
          <cell r="O154">
            <v>51.164</v>
          </cell>
          <cell r="P154">
            <v>118.902</v>
          </cell>
          <cell r="Q154">
            <v>243.444</v>
          </cell>
          <cell r="R154">
            <v>177.92399999999998</v>
          </cell>
          <cell r="S154">
            <v>74.701</v>
          </cell>
          <cell r="T154">
            <v>100.236</v>
          </cell>
        </row>
        <row r="155">
          <cell r="A155">
            <v>151</v>
          </cell>
          <cell r="B155">
            <v>724</v>
          </cell>
          <cell r="C155" t="str">
            <v>Spain</v>
          </cell>
          <cell r="D155">
            <v>0</v>
          </cell>
          <cell r="E155">
            <v>4</v>
          </cell>
          <cell r="F155" t="str">
            <v>Euro</v>
          </cell>
          <cell r="G155">
            <v>1</v>
          </cell>
          <cell r="H155" t="str">
            <v>eme</v>
          </cell>
          <cell r="I155">
            <v>4</v>
          </cell>
          <cell r="J155" t="str">
            <v>high</v>
          </cell>
          <cell r="K155" t="str">
            <v>both sexes</v>
          </cell>
          <cell r="L155" t="str">
            <v>1995-2000</v>
          </cell>
          <cell r="M155">
            <v>1850.025</v>
          </cell>
          <cell r="N155">
            <v>14.78</v>
          </cell>
          <cell r="O155">
            <v>4.109</v>
          </cell>
          <cell r="P155">
            <v>37.197</v>
          </cell>
          <cell r="Q155">
            <v>55.689</v>
          </cell>
          <cell r="R155">
            <v>144.095</v>
          </cell>
          <cell r="S155">
            <v>265.913</v>
          </cell>
          <cell r="T155">
            <v>1328.242</v>
          </cell>
        </row>
        <row r="156">
          <cell r="A156">
            <v>40</v>
          </cell>
          <cell r="B156">
            <v>732</v>
          </cell>
          <cell r="C156" t="str">
            <v>Western Sahara</v>
          </cell>
          <cell r="G156">
            <v>8</v>
          </cell>
          <cell r="H156" t="str">
            <v>mec</v>
          </cell>
          <cell r="K156" t="str">
            <v>both sexes</v>
          </cell>
          <cell r="L156" t="str">
            <v>1995-2000</v>
          </cell>
          <cell r="M156">
            <v>11.623</v>
          </cell>
          <cell r="N156">
            <v>3.767</v>
          </cell>
          <cell r="O156">
            <v>0.494</v>
          </cell>
          <cell r="P156">
            <v>1.062</v>
          </cell>
          <cell r="Q156">
            <v>1.057</v>
          </cell>
          <cell r="R156">
            <v>1.445</v>
          </cell>
          <cell r="S156">
            <v>1.41</v>
          </cell>
          <cell r="T156">
            <v>2.3880000000000003</v>
          </cell>
        </row>
        <row r="157">
          <cell r="A157">
            <v>38</v>
          </cell>
          <cell r="B157">
            <v>736</v>
          </cell>
          <cell r="C157" t="str">
            <v>Sudan</v>
          </cell>
          <cell r="D157">
            <v>0</v>
          </cell>
          <cell r="E157">
            <v>3</v>
          </cell>
          <cell r="F157" t="str">
            <v>Emro</v>
          </cell>
          <cell r="G157">
            <v>6</v>
          </cell>
          <cell r="H157" t="str">
            <v>ssa</v>
          </cell>
          <cell r="I157">
            <v>1</v>
          </cell>
          <cell r="J157" t="str">
            <v>low and middle</v>
          </cell>
          <cell r="K157" t="str">
            <v>both sexes</v>
          </cell>
          <cell r="L157" t="str">
            <v>1995-2000</v>
          </cell>
          <cell r="M157">
            <v>1619.815</v>
          </cell>
          <cell r="N157">
            <v>541.653</v>
          </cell>
          <cell r="O157">
            <v>157.335</v>
          </cell>
          <cell r="P157">
            <v>194.187</v>
          </cell>
          <cell r="Q157">
            <v>176.709</v>
          </cell>
          <cell r="R157">
            <v>180.002</v>
          </cell>
          <cell r="S157">
            <v>150.172</v>
          </cell>
          <cell r="T157">
            <v>219.757</v>
          </cell>
        </row>
        <row r="158">
          <cell r="A158">
            <v>194</v>
          </cell>
          <cell r="B158">
            <v>740</v>
          </cell>
          <cell r="C158" t="str">
            <v>Suriname</v>
          </cell>
          <cell r="D158">
            <v>0</v>
          </cell>
          <cell r="E158">
            <v>2</v>
          </cell>
          <cell r="F158" t="str">
            <v>Amro</v>
          </cell>
          <cell r="G158">
            <v>7</v>
          </cell>
          <cell r="H158" t="str">
            <v>lac</v>
          </cell>
          <cell r="I158">
            <v>1</v>
          </cell>
          <cell r="J158" t="str">
            <v>low and middle</v>
          </cell>
          <cell r="K158" t="str">
            <v>both sexes</v>
          </cell>
          <cell r="L158" t="str">
            <v>1995-2000</v>
          </cell>
          <cell r="M158">
            <v>12.397</v>
          </cell>
          <cell r="N158">
            <v>1.408</v>
          </cell>
          <cell r="O158">
            <v>0.175</v>
          </cell>
          <cell r="P158">
            <v>0.679</v>
          </cell>
          <cell r="Q158">
            <v>1.0090000000000001</v>
          </cell>
          <cell r="R158">
            <v>1.516</v>
          </cell>
          <cell r="S158">
            <v>2.495</v>
          </cell>
          <cell r="T158">
            <v>5.115</v>
          </cell>
        </row>
        <row r="159">
          <cell r="A159">
            <v>46</v>
          </cell>
          <cell r="B159">
            <v>748</v>
          </cell>
          <cell r="C159" t="str">
            <v>Swaziland</v>
          </cell>
          <cell r="D159">
            <v>0</v>
          </cell>
          <cell r="E159">
            <v>1</v>
          </cell>
          <cell r="F159" t="str">
            <v>Afro</v>
          </cell>
          <cell r="G159">
            <v>6</v>
          </cell>
          <cell r="H159" t="str">
            <v>ssa</v>
          </cell>
          <cell r="I159">
            <v>1</v>
          </cell>
          <cell r="J159" t="str">
            <v>low and middle</v>
          </cell>
          <cell r="K159" t="str">
            <v>both sexes</v>
          </cell>
          <cell r="L159" t="str">
            <v>1995-2000</v>
          </cell>
          <cell r="M159">
            <v>43.313</v>
          </cell>
          <cell r="N159">
            <v>17.967</v>
          </cell>
          <cell r="O159">
            <v>3.29</v>
          </cell>
          <cell r="P159">
            <v>4.64</v>
          </cell>
          <cell r="Q159">
            <v>3.614</v>
          </cell>
          <cell r="R159">
            <v>3.704</v>
          </cell>
          <cell r="S159">
            <v>3.278</v>
          </cell>
          <cell r="T159">
            <v>6.82</v>
          </cell>
        </row>
        <row r="160">
          <cell r="A160">
            <v>140</v>
          </cell>
          <cell r="B160">
            <v>752</v>
          </cell>
          <cell r="C160" t="str">
            <v>Sweden</v>
          </cell>
          <cell r="D160">
            <v>0</v>
          </cell>
          <cell r="E160">
            <v>4</v>
          </cell>
          <cell r="F160" t="str">
            <v>Euro</v>
          </cell>
          <cell r="G160">
            <v>1</v>
          </cell>
          <cell r="H160" t="str">
            <v>eme</v>
          </cell>
          <cell r="I160">
            <v>4</v>
          </cell>
          <cell r="J160" t="str">
            <v>high</v>
          </cell>
          <cell r="K160" t="str">
            <v>both sexes</v>
          </cell>
          <cell r="L160" t="str">
            <v>1995-2000</v>
          </cell>
          <cell r="M160">
            <v>493.371</v>
          </cell>
          <cell r="N160">
            <v>3.002</v>
          </cell>
          <cell r="O160">
            <v>0.6739999999999999</v>
          </cell>
          <cell r="P160">
            <v>3.919</v>
          </cell>
          <cell r="Q160">
            <v>9.606</v>
          </cell>
          <cell r="R160">
            <v>34.765</v>
          </cell>
          <cell r="S160">
            <v>54.628</v>
          </cell>
          <cell r="T160">
            <v>386.777</v>
          </cell>
        </row>
        <row r="161">
          <cell r="A161">
            <v>161</v>
          </cell>
          <cell r="B161">
            <v>756</v>
          </cell>
          <cell r="C161" t="str">
            <v>Switzerland</v>
          </cell>
          <cell r="D161">
            <v>0</v>
          </cell>
          <cell r="E161">
            <v>4</v>
          </cell>
          <cell r="F161" t="str">
            <v>Euro</v>
          </cell>
          <cell r="G161">
            <v>1</v>
          </cell>
          <cell r="H161" t="str">
            <v>eme</v>
          </cell>
          <cell r="I161">
            <v>4</v>
          </cell>
          <cell r="J161" t="str">
            <v>high</v>
          </cell>
          <cell r="K161" t="str">
            <v>both sexes</v>
          </cell>
          <cell r="L161" t="str">
            <v>1995-2000</v>
          </cell>
          <cell r="M161">
            <v>318.229</v>
          </cell>
          <cell r="N161">
            <v>3.559</v>
          </cell>
          <cell r="O161">
            <v>0.998</v>
          </cell>
          <cell r="P161">
            <v>5.679</v>
          </cell>
          <cell r="Q161">
            <v>11.849</v>
          </cell>
          <cell r="R161">
            <v>26.677</v>
          </cell>
          <cell r="S161">
            <v>38.661</v>
          </cell>
          <cell r="T161">
            <v>230.80599999999998</v>
          </cell>
        </row>
        <row r="162">
          <cell r="A162">
            <v>115</v>
          </cell>
          <cell r="B162">
            <v>760</v>
          </cell>
          <cell r="C162" t="str">
            <v>Syrian Arab Republic</v>
          </cell>
          <cell r="D162">
            <v>0</v>
          </cell>
          <cell r="E162">
            <v>3</v>
          </cell>
          <cell r="F162" t="str">
            <v>Emro</v>
          </cell>
          <cell r="G162">
            <v>8</v>
          </cell>
          <cell r="H162" t="str">
            <v>mec</v>
          </cell>
          <cell r="I162">
            <v>1</v>
          </cell>
          <cell r="J162" t="str">
            <v>low and middle</v>
          </cell>
          <cell r="K162" t="str">
            <v>both sexes</v>
          </cell>
          <cell r="L162" t="str">
            <v>1995-2000</v>
          </cell>
          <cell r="M162">
            <v>368.704</v>
          </cell>
          <cell r="N162">
            <v>93.822</v>
          </cell>
          <cell r="O162">
            <v>13.189</v>
          </cell>
          <cell r="P162">
            <v>28.991999999999997</v>
          </cell>
          <cell r="Q162">
            <v>28.731</v>
          </cell>
          <cell r="R162">
            <v>41.563</v>
          </cell>
          <cell r="S162">
            <v>54.094</v>
          </cell>
          <cell r="T162">
            <v>108.313</v>
          </cell>
        </row>
        <row r="163">
          <cell r="A163">
            <v>85</v>
          </cell>
          <cell r="B163">
            <v>762</v>
          </cell>
          <cell r="C163" t="str">
            <v>Tajikistan</v>
          </cell>
          <cell r="D163">
            <v>0</v>
          </cell>
          <cell r="E163">
            <v>4</v>
          </cell>
          <cell r="F163" t="str">
            <v>Euro</v>
          </cell>
          <cell r="G163">
            <v>8</v>
          </cell>
          <cell r="H163" t="str">
            <v>mec</v>
          </cell>
          <cell r="I163">
            <v>1</v>
          </cell>
          <cell r="J163" t="str">
            <v>low and middle</v>
          </cell>
          <cell r="K163" t="str">
            <v>both sexes</v>
          </cell>
          <cell r="L163" t="str">
            <v>1995-2000</v>
          </cell>
          <cell r="M163">
            <v>205.325</v>
          </cell>
          <cell r="N163">
            <v>74.106</v>
          </cell>
          <cell r="O163">
            <v>6.534000000000001</v>
          </cell>
          <cell r="P163">
            <v>9.404</v>
          </cell>
          <cell r="Q163">
            <v>15.306</v>
          </cell>
          <cell r="R163">
            <v>19.27</v>
          </cell>
          <cell r="S163">
            <v>26.887</v>
          </cell>
          <cell r="T163">
            <v>53.818</v>
          </cell>
        </row>
        <row r="164">
          <cell r="A164">
            <v>98</v>
          </cell>
          <cell r="B164">
            <v>764</v>
          </cell>
          <cell r="C164" t="str">
            <v>Thailand</v>
          </cell>
          <cell r="D164">
            <v>0</v>
          </cell>
          <cell r="E164">
            <v>5</v>
          </cell>
          <cell r="F164" t="str">
            <v>Searo</v>
          </cell>
          <cell r="G164">
            <v>5</v>
          </cell>
          <cell r="H164" t="str">
            <v>oai</v>
          </cell>
          <cell r="I164">
            <v>1</v>
          </cell>
          <cell r="J164" t="str">
            <v>low and middle</v>
          </cell>
          <cell r="K164" t="str">
            <v>both sexes</v>
          </cell>
          <cell r="L164" t="str">
            <v>1995-2000</v>
          </cell>
          <cell r="M164">
            <v>2007.727</v>
          </cell>
          <cell r="N164">
            <v>181.24</v>
          </cell>
          <cell r="O164">
            <v>50.99</v>
          </cell>
          <cell r="P164">
            <v>156.414</v>
          </cell>
          <cell r="Q164">
            <v>307.09799999999996</v>
          </cell>
          <cell r="R164">
            <v>369.656</v>
          </cell>
          <cell r="S164">
            <v>292.847</v>
          </cell>
          <cell r="T164">
            <v>649.4820000000001</v>
          </cell>
        </row>
        <row r="165">
          <cell r="A165">
            <v>63</v>
          </cell>
          <cell r="B165">
            <v>768</v>
          </cell>
          <cell r="C165" t="str">
            <v>Togo</v>
          </cell>
          <cell r="D165">
            <v>0</v>
          </cell>
          <cell r="E165">
            <v>1</v>
          </cell>
          <cell r="F165" t="str">
            <v>Afro</v>
          </cell>
          <cell r="G165">
            <v>6</v>
          </cell>
          <cell r="H165" t="str">
            <v>ssa</v>
          </cell>
          <cell r="I165">
            <v>1</v>
          </cell>
          <cell r="J165" t="str">
            <v>low and middle</v>
          </cell>
          <cell r="K165" t="str">
            <v>both sexes</v>
          </cell>
          <cell r="L165" t="str">
            <v>1995-2000</v>
          </cell>
          <cell r="M165">
            <v>334.835</v>
          </cell>
          <cell r="N165">
            <v>119.37</v>
          </cell>
          <cell r="O165">
            <v>28.497</v>
          </cell>
          <cell r="P165">
            <v>32.887</v>
          </cell>
          <cell r="Q165">
            <v>49.075</v>
          </cell>
          <cell r="R165">
            <v>42.24</v>
          </cell>
          <cell r="S165">
            <v>24.735999999999997</v>
          </cell>
          <cell r="T165">
            <v>38.03</v>
          </cell>
        </row>
        <row r="166">
          <cell r="A166">
            <v>174</v>
          </cell>
          <cell r="B166">
            <v>780</v>
          </cell>
          <cell r="C166" t="str">
            <v>Trinidad and Tobago</v>
          </cell>
          <cell r="D166">
            <v>0</v>
          </cell>
          <cell r="E166">
            <v>2</v>
          </cell>
          <cell r="F166" t="str">
            <v>Amro</v>
          </cell>
          <cell r="G166">
            <v>7</v>
          </cell>
          <cell r="H166" t="str">
            <v>lac</v>
          </cell>
          <cell r="I166">
            <v>1</v>
          </cell>
          <cell r="J166" t="str">
            <v>low and middle</v>
          </cell>
          <cell r="K166" t="str">
            <v>both sexes</v>
          </cell>
          <cell r="L166" t="str">
            <v>1995-2000</v>
          </cell>
          <cell r="M166">
            <v>37.737</v>
          </cell>
          <cell r="N166">
            <v>1.482</v>
          </cell>
          <cell r="O166">
            <v>0.264</v>
          </cell>
          <cell r="P166">
            <v>1.2530000000000001</v>
          </cell>
          <cell r="Q166">
            <v>2.192</v>
          </cell>
          <cell r="R166">
            <v>5.683999999999999</v>
          </cell>
          <cell r="S166">
            <v>6.4559999999999995</v>
          </cell>
          <cell r="T166">
            <v>20.406</v>
          </cell>
        </row>
        <row r="167">
          <cell r="A167">
            <v>117</v>
          </cell>
          <cell r="B167">
            <v>784</v>
          </cell>
          <cell r="C167" t="str">
            <v>United Arab Emirates</v>
          </cell>
          <cell r="D167">
            <v>0</v>
          </cell>
          <cell r="E167">
            <v>3</v>
          </cell>
          <cell r="F167" t="str">
            <v>Emro</v>
          </cell>
          <cell r="G167">
            <v>8</v>
          </cell>
          <cell r="H167" t="str">
            <v>mec</v>
          </cell>
          <cell r="I167">
            <v>4</v>
          </cell>
          <cell r="J167" t="str">
            <v>high</v>
          </cell>
          <cell r="K167" t="str">
            <v>both sexes</v>
          </cell>
          <cell r="L167" t="str">
            <v>1995-2000</v>
          </cell>
          <cell r="M167">
            <v>33.464</v>
          </cell>
          <cell r="N167">
            <v>4.29</v>
          </cell>
          <cell r="O167">
            <v>0.412</v>
          </cell>
          <cell r="P167">
            <v>0.637</v>
          </cell>
          <cell r="Q167">
            <v>2.838</v>
          </cell>
          <cell r="R167">
            <v>9.13</v>
          </cell>
          <cell r="S167">
            <v>7.005</v>
          </cell>
          <cell r="T167">
            <v>9.152000000000001</v>
          </cell>
        </row>
        <row r="168">
          <cell r="A168">
            <v>39</v>
          </cell>
          <cell r="B168">
            <v>788</v>
          </cell>
          <cell r="C168" t="str">
            <v>Tunisia</v>
          </cell>
          <cell r="D168">
            <v>0</v>
          </cell>
          <cell r="E168">
            <v>3</v>
          </cell>
          <cell r="F168" t="str">
            <v>Emro</v>
          </cell>
          <cell r="G168">
            <v>8</v>
          </cell>
          <cell r="H168" t="str">
            <v>mec</v>
          </cell>
          <cell r="I168">
            <v>1</v>
          </cell>
          <cell r="J168" t="str">
            <v>low and middle</v>
          </cell>
          <cell r="K168" t="str">
            <v>both sexes</v>
          </cell>
          <cell r="L168" t="str">
            <v>1995-2000</v>
          </cell>
          <cell r="M168">
            <v>311.714</v>
          </cell>
          <cell r="N168">
            <v>35.834</v>
          </cell>
          <cell r="O168">
            <v>5.675</v>
          </cell>
          <cell r="P168">
            <v>16.355</v>
          </cell>
          <cell r="Q168">
            <v>21.042</v>
          </cell>
          <cell r="R168">
            <v>35.826</v>
          </cell>
          <cell r="S168">
            <v>54.537000000000006</v>
          </cell>
          <cell r="T168">
            <v>142.445</v>
          </cell>
        </row>
        <row r="169">
          <cell r="A169">
            <v>116</v>
          </cell>
          <cell r="B169">
            <v>792</v>
          </cell>
          <cell r="C169" t="str">
            <v>Turkey</v>
          </cell>
          <cell r="D169">
            <v>0</v>
          </cell>
          <cell r="E169">
            <v>4</v>
          </cell>
          <cell r="F169" t="str">
            <v>Euro</v>
          </cell>
          <cell r="G169">
            <v>8</v>
          </cell>
          <cell r="H169" t="str">
            <v>mec</v>
          </cell>
          <cell r="I169">
            <v>1</v>
          </cell>
          <cell r="J169" t="str">
            <v>low and middle</v>
          </cell>
          <cell r="K169" t="str">
            <v>both sexes</v>
          </cell>
          <cell r="L169" t="str">
            <v>1995-2000</v>
          </cell>
          <cell r="M169">
            <v>2057.334</v>
          </cell>
          <cell r="N169">
            <v>428.966</v>
          </cell>
          <cell r="O169">
            <v>44.274</v>
          </cell>
          <cell r="P169">
            <v>94.193</v>
          </cell>
          <cell r="Q169">
            <v>123.83700000000002</v>
          </cell>
          <cell r="R169">
            <v>254.62099999999998</v>
          </cell>
          <cell r="S169">
            <v>357.24</v>
          </cell>
          <cell r="T169">
            <v>754.203</v>
          </cell>
        </row>
        <row r="170">
          <cell r="A170">
            <v>86</v>
          </cell>
          <cell r="B170">
            <v>795</v>
          </cell>
          <cell r="C170" t="str">
            <v>Turkmenistan</v>
          </cell>
          <cell r="D170">
            <v>0</v>
          </cell>
          <cell r="E170">
            <v>4</v>
          </cell>
          <cell r="F170" t="str">
            <v>Euro</v>
          </cell>
          <cell r="G170">
            <v>8</v>
          </cell>
          <cell r="H170" t="str">
            <v>mec</v>
          </cell>
          <cell r="I170">
            <v>1</v>
          </cell>
          <cell r="J170" t="str">
            <v>low and middle</v>
          </cell>
          <cell r="K170" t="str">
            <v>both sexes</v>
          </cell>
          <cell r="L170" t="str">
            <v>1995-2000</v>
          </cell>
          <cell r="M170">
            <v>154.657</v>
          </cell>
          <cell r="N170">
            <v>46.19</v>
          </cell>
          <cell r="O170">
            <v>4.083</v>
          </cell>
          <cell r="P170">
            <v>7.811</v>
          </cell>
          <cell r="Q170">
            <v>12.757</v>
          </cell>
          <cell r="R170">
            <v>18.364</v>
          </cell>
          <cell r="S170">
            <v>23.832</v>
          </cell>
          <cell r="T170">
            <v>41.62</v>
          </cell>
        </row>
        <row r="171">
          <cell r="A171">
            <v>20</v>
          </cell>
          <cell r="B171">
            <v>800</v>
          </cell>
          <cell r="C171" t="str">
            <v>Uganda</v>
          </cell>
          <cell r="D171">
            <v>0</v>
          </cell>
          <cell r="E171">
            <v>1</v>
          </cell>
          <cell r="F171" t="str">
            <v>Afro</v>
          </cell>
          <cell r="G171">
            <v>6</v>
          </cell>
          <cell r="H171" t="str">
            <v>ssa</v>
          </cell>
          <cell r="I171">
            <v>1</v>
          </cell>
          <cell r="J171" t="str">
            <v>low and middle</v>
          </cell>
          <cell r="K171" t="str">
            <v>both sexes</v>
          </cell>
          <cell r="L171" t="str">
            <v>1995-2000</v>
          </cell>
          <cell r="M171">
            <v>2203.68</v>
          </cell>
          <cell r="N171">
            <v>901.874</v>
          </cell>
          <cell r="O171">
            <v>202.147</v>
          </cell>
          <cell r="P171">
            <v>235.869</v>
          </cell>
          <cell r="Q171">
            <v>356.978</v>
          </cell>
          <cell r="R171">
            <v>250.981</v>
          </cell>
          <cell r="S171">
            <v>114.06899999999999</v>
          </cell>
          <cell r="T171">
            <v>141.76199999999997</v>
          </cell>
        </row>
        <row r="172">
          <cell r="A172">
            <v>130</v>
          </cell>
          <cell r="B172">
            <v>804</v>
          </cell>
          <cell r="C172" t="str">
            <v>Ukraine</v>
          </cell>
          <cell r="D172">
            <v>0</v>
          </cell>
          <cell r="E172">
            <v>4</v>
          </cell>
          <cell r="F172" t="str">
            <v>Euro</v>
          </cell>
          <cell r="G172">
            <v>2</v>
          </cell>
          <cell r="H172" t="str">
            <v>fse</v>
          </cell>
          <cell r="I172">
            <v>1</v>
          </cell>
          <cell r="J172" t="str">
            <v>low and middle</v>
          </cell>
          <cell r="K172" t="str">
            <v>both sexes</v>
          </cell>
          <cell r="L172" t="str">
            <v>1995-2000</v>
          </cell>
          <cell r="M172">
            <v>3562.884</v>
          </cell>
          <cell r="N172">
            <v>63.966</v>
          </cell>
          <cell r="O172">
            <v>17.818</v>
          </cell>
          <cell r="P172">
            <v>81.652</v>
          </cell>
          <cell r="Q172">
            <v>202.402</v>
          </cell>
          <cell r="R172">
            <v>512.851</v>
          </cell>
          <cell r="S172">
            <v>734.3679999999999</v>
          </cell>
          <cell r="T172">
            <v>1949.8269999999998</v>
          </cell>
        </row>
        <row r="173">
          <cell r="A173">
            <v>152</v>
          </cell>
          <cell r="B173">
            <v>807</v>
          </cell>
          <cell r="C173" t="str">
            <v>TFYR Macedonia</v>
          </cell>
          <cell r="D173">
            <v>0</v>
          </cell>
          <cell r="E173">
            <v>4</v>
          </cell>
          <cell r="F173" t="str">
            <v>Euro</v>
          </cell>
          <cell r="G173">
            <v>2</v>
          </cell>
          <cell r="H173" t="str">
            <v>fse</v>
          </cell>
          <cell r="I173">
            <v>1</v>
          </cell>
          <cell r="J173" t="str">
            <v>low and middle</v>
          </cell>
          <cell r="K173" t="str">
            <v>both sexes</v>
          </cell>
          <cell r="L173" t="str">
            <v>1995-2000</v>
          </cell>
          <cell r="M173">
            <v>77.055</v>
          </cell>
          <cell r="N173">
            <v>4.129</v>
          </cell>
          <cell r="O173">
            <v>0.46299999999999997</v>
          </cell>
          <cell r="P173">
            <v>1.46</v>
          </cell>
          <cell r="Q173">
            <v>3.064</v>
          </cell>
          <cell r="R173">
            <v>9.411000000000001</v>
          </cell>
          <cell r="S173">
            <v>16.021</v>
          </cell>
          <cell r="T173">
            <v>42.507</v>
          </cell>
        </row>
        <row r="174">
          <cell r="A174">
            <v>35</v>
          </cell>
          <cell r="B174">
            <v>818</v>
          </cell>
          <cell r="C174" t="str">
            <v>Egypt</v>
          </cell>
          <cell r="D174">
            <v>0</v>
          </cell>
          <cell r="E174">
            <v>3</v>
          </cell>
          <cell r="F174" t="str">
            <v>Emro</v>
          </cell>
          <cell r="G174">
            <v>8</v>
          </cell>
          <cell r="H174" t="str">
            <v>mec</v>
          </cell>
          <cell r="I174">
            <v>1</v>
          </cell>
          <cell r="J174" t="str">
            <v>low and middle</v>
          </cell>
          <cell r="K174" t="str">
            <v>both sexes</v>
          </cell>
          <cell r="L174" t="str">
            <v>1995-2000</v>
          </cell>
          <cell r="M174">
            <v>2219.347</v>
          </cell>
          <cell r="N174">
            <v>555.517</v>
          </cell>
          <cell r="O174">
            <v>59.58</v>
          </cell>
          <cell r="P174">
            <v>88.505</v>
          </cell>
          <cell r="Q174">
            <v>143.063</v>
          </cell>
          <cell r="R174">
            <v>281.606</v>
          </cell>
          <cell r="S174">
            <v>386.805</v>
          </cell>
          <cell r="T174">
            <v>704.271</v>
          </cell>
        </row>
        <row r="175">
          <cell r="A175">
            <v>141</v>
          </cell>
          <cell r="B175">
            <v>826</v>
          </cell>
          <cell r="C175" t="str">
            <v>United Kingdom</v>
          </cell>
          <cell r="D175">
            <v>0</v>
          </cell>
          <cell r="E175">
            <v>4</v>
          </cell>
          <cell r="F175" t="str">
            <v>Euro</v>
          </cell>
          <cell r="G175">
            <v>1</v>
          </cell>
          <cell r="H175" t="str">
            <v>eme</v>
          </cell>
          <cell r="I175">
            <v>4</v>
          </cell>
          <cell r="J175" t="str">
            <v>high</v>
          </cell>
          <cell r="K175" t="str">
            <v>both sexes</v>
          </cell>
          <cell r="L175" t="str">
            <v>1995-2000</v>
          </cell>
          <cell r="M175">
            <v>3160.996</v>
          </cell>
          <cell r="N175">
            <v>29.122</v>
          </cell>
          <cell r="O175">
            <v>5.566</v>
          </cell>
          <cell r="P175">
            <v>28.831000000000003</v>
          </cell>
          <cell r="Q175">
            <v>65.11</v>
          </cell>
          <cell r="R175">
            <v>246.745</v>
          </cell>
          <cell r="S175">
            <v>473.654</v>
          </cell>
          <cell r="T175">
            <v>2311.9680000000003</v>
          </cell>
        </row>
        <row r="176">
          <cell r="A176">
            <v>21</v>
          </cell>
          <cell r="B176">
            <v>834</v>
          </cell>
          <cell r="C176" t="str">
            <v>United Rep. of Tanzania</v>
          </cell>
          <cell r="D176">
            <v>0</v>
          </cell>
          <cell r="E176">
            <v>1</v>
          </cell>
          <cell r="F176" t="str">
            <v>Afro</v>
          </cell>
          <cell r="G176">
            <v>6</v>
          </cell>
          <cell r="H176" t="str">
            <v>ssa</v>
          </cell>
          <cell r="I176">
            <v>1</v>
          </cell>
          <cell r="J176" t="str">
            <v>low and middle</v>
          </cell>
          <cell r="K176" t="str">
            <v>both sexes</v>
          </cell>
          <cell r="L176" t="str">
            <v>1995-2000</v>
          </cell>
          <cell r="M176">
            <v>2426.631</v>
          </cell>
          <cell r="N176">
            <v>864.121</v>
          </cell>
          <cell r="O176">
            <v>214.034</v>
          </cell>
          <cell r="P176">
            <v>259.929</v>
          </cell>
          <cell r="Q176">
            <v>382.828</v>
          </cell>
          <cell r="R176">
            <v>318.615</v>
          </cell>
          <cell r="S176">
            <v>165.812</v>
          </cell>
          <cell r="T176">
            <v>221.29200000000003</v>
          </cell>
        </row>
        <row r="177">
          <cell r="A177">
            <v>199</v>
          </cell>
          <cell r="B177">
            <v>840</v>
          </cell>
          <cell r="C177" t="str">
            <v>United States of America</v>
          </cell>
          <cell r="D177">
            <v>0</v>
          </cell>
          <cell r="E177">
            <v>2</v>
          </cell>
          <cell r="F177" t="str">
            <v>Amro</v>
          </cell>
          <cell r="G177">
            <v>1</v>
          </cell>
          <cell r="H177" t="str">
            <v>eme</v>
          </cell>
          <cell r="I177">
            <v>4</v>
          </cell>
          <cell r="J177" t="str">
            <v>high</v>
          </cell>
          <cell r="K177" t="str">
            <v>both sexes</v>
          </cell>
          <cell r="L177" t="str">
            <v>1995-2000</v>
          </cell>
          <cell r="M177">
            <v>11562.738</v>
          </cell>
          <cell r="N177">
            <v>166.538</v>
          </cell>
          <cell r="O177">
            <v>39.142</v>
          </cell>
          <cell r="P177">
            <v>245.99200000000002</v>
          </cell>
          <cell r="Q177">
            <v>602.138</v>
          </cell>
          <cell r="R177">
            <v>1230.632</v>
          </cell>
          <cell r="S177">
            <v>1629.5430000000001</v>
          </cell>
          <cell r="T177">
            <v>7648.753</v>
          </cell>
        </row>
        <row r="178">
          <cell r="A178">
            <v>49</v>
          </cell>
          <cell r="B178">
            <v>854</v>
          </cell>
          <cell r="C178" t="str">
            <v>Burkina Faso</v>
          </cell>
          <cell r="D178">
            <v>0</v>
          </cell>
          <cell r="E178">
            <v>1</v>
          </cell>
          <cell r="F178" t="str">
            <v>Afro</v>
          </cell>
          <cell r="G178">
            <v>6</v>
          </cell>
          <cell r="H178" t="str">
            <v>ssa</v>
          </cell>
          <cell r="I178">
            <v>1</v>
          </cell>
          <cell r="J178" t="str">
            <v>low and middle</v>
          </cell>
          <cell r="K178" t="str">
            <v>both sexes</v>
          </cell>
          <cell r="L178" t="str">
            <v>1995-2000</v>
          </cell>
          <cell r="M178">
            <v>1038.697</v>
          </cell>
          <cell r="N178">
            <v>445.126</v>
          </cell>
          <cell r="O178">
            <v>101.96</v>
          </cell>
          <cell r="P178">
            <v>100.96799999999999</v>
          </cell>
          <cell r="Q178">
            <v>128.199</v>
          </cell>
          <cell r="R178">
            <v>110.178</v>
          </cell>
          <cell r="S178">
            <v>65.118</v>
          </cell>
          <cell r="T178">
            <v>87.148</v>
          </cell>
        </row>
        <row r="179">
          <cell r="A179">
            <v>195</v>
          </cell>
          <cell r="B179">
            <v>858</v>
          </cell>
          <cell r="C179" t="str">
            <v>Uruguay</v>
          </cell>
          <cell r="D179">
            <v>0</v>
          </cell>
          <cell r="E179">
            <v>2</v>
          </cell>
          <cell r="F179" t="str">
            <v>Amro</v>
          </cell>
          <cell r="G179">
            <v>7</v>
          </cell>
          <cell r="H179" t="str">
            <v>lac</v>
          </cell>
          <cell r="I179">
            <v>1</v>
          </cell>
          <cell r="J179" t="str">
            <v>low and middle</v>
          </cell>
          <cell r="K179" t="str">
            <v>both sexes</v>
          </cell>
          <cell r="L179" t="str">
            <v>1995-2000</v>
          </cell>
          <cell r="M179">
            <v>154.345</v>
          </cell>
          <cell r="N179">
            <v>5.851</v>
          </cell>
          <cell r="O179">
            <v>0.804</v>
          </cell>
          <cell r="P179">
            <v>3.4530000000000003</v>
          </cell>
          <cell r="Q179">
            <v>5.758</v>
          </cell>
          <cell r="R179">
            <v>16.876</v>
          </cell>
          <cell r="S179">
            <v>27.458</v>
          </cell>
          <cell r="T179">
            <v>94.145</v>
          </cell>
        </row>
        <row r="180">
          <cell r="A180">
            <v>87</v>
          </cell>
          <cell r="B180">
            <v>860</v>
          </cell>
          <cell r="C180" t="str">
            <v>Uzbekistan</v>
          </cell>
          <cell r="D180">
            <v>0</v>
          </cell>
          <cell r="E180">
            <v>4</v>
          </cell>
          <cell r="F180" t="str">
            <v>Euro</v>
          </cell>
          <cell r="G180">
            <v>8</v>
          </cell>
          <cell r="H180" t="str">
            <v>mec</v>
          </cell>
          <cell r="I180">
            <v>1</v>
          </cell>
          <cell r="J180" t="str">
            <v>low and middle</v>
          </cell>
          <cell r="K180" t="str">
            <v>both sexes</v>
          </cell>
          <cell r="L180" t="str">
            <v>1995-2000</v>
          </cell>
          <cell r="M180">
            <v>773.666</v>
          </cell>
          <cell r="N180">
            <v>203.016</v>
          </cell>
          <cell r="O180">
            <v>20.398000000000003</v>
          </cell>
          <cell r="P180">
            <v>40.006</v>
          </cell>
          <cell r="Q180">
            <v>66.963</v>
          </cell>
          <cell r="R180">
            <v>91.19</v>
          </cell>
          <cell r="S180">
            <v>117.092</v>
          </cell>
          <cell r="T180">
            <v>235.00100000000003</v>
          </cell>
        </row>
        <row r="181">
          <cell r="A181">
            <v>196</v>
          </cell>
          <cell r="B181">
            <v>862</v>
          </cell>
          <cell r="C181" t="str">
            <v>Venezuela</v>
          </cell>
          <cell r="D181">
            <v>0</v>
          </cell>
          <cell r="E181">
            <v>2</v>
          </cell>
          <cell r="F181" t="str">
            <v>Amro</v>
          </cell>
          <cell r="G181">
            <v>7</v>
          </cell>
          <cell r="H181" t="str">
            <v>lac</v>
          </cell>
          <cell r="I181">
            <v>1</v>
          </cell>
          <cell r="J181" t="str">
            <v>low and middle</v>
          </cell>
          <cell r="K181" t="str">
            <v>both sexes</v>
          </cell>
          <cell r="L181" t="str">
            <v>1995-2000</v>
          </cell>
          <cell r="M181">
            <v>535.661</v>
          </cell>
          <cell r="N181">
            <v>71.962</v>
          </cell>
          <cell r="O181">
            <v>11.492999999999999</v>
          </cell>
          <cell r="P181">
            <v>38.381</v>
          </cell>
          <cell r="Q181">
            <v>49.116</v>
          </cell>
          <cell r="R181">
            <v>81.652</v>
          </cell>
          <cell r="S181">
            <v>82.09700000000001</v>
          </cell>
          <cell r="T181">
            <v>200.96</v>
          </cell>
        </row>
        <row r="182">
          <cell r="A182">
            <v>214</v>
          </cell>
          <cell r="B182">
            <v>882</v>
          </cell>
          <cell r="C182" t="str">
            <v>Samoa</v>
          </cell>
          <cell r="D182">
            <v>0</v>
          </cell>
          <cell r="E182">
            <v>6</v>
          </cell>
          <cell r="F182" t="str">
            <v>Wpro</v>
          </cell>
          <cell r="G182">
            <v>5</v>
          </cell>
          <cell r="H182" t="str">
            <v>oai</v>
          </cell>
          <cell r="I182">
            <v>1</v>
          </cell>
          <cell r="J182" t="str">
            <v>low and middle</v>
          </cell>
          <cell r="K182" t="str">
            <v>both sexes</v>
          </cell>
          <cell r="L182" t="str">
            <v>1995-2000</v>
          </cell>
          <cell r="M182">
            <v>4.312</v>
          </cell>
          <cell r="N182">
            <v>0.665</v>
          </cell>
          <cell r="O182">
            <v>0.068</v>
          </cell>
          <cell r="P182">
            <v>0.193</v>
          </cell>
          <cell r="Q182">
            <v>0.24700000000000003</v>
          </cell>
          <cell r="R182">
            <v>0.575</v>
          </cell>
          <cell r="S182">
            <v>0.852</v>
          </cell>
          <cell r="T182">
            <v>1.712</v>
          </cell>
        </row>
        <row r="183">
          <cell r="A183">
            <v>118</v>
          </cell>
          <cell r="B183">
            <v>887</v>
          </cell>
          <cell r="C183" t="str">
            <v>Yemen</v>
          </cell>
          <cell r="D183">
            <v>0</v>
          </cell>
          <cell r="E183">
            <v>3</v>
          </cell>
          <cell r="F183" t="str">
            <v>Emro</v>
          </cell>
          <cell r="G183">
            <v>8</v>
          </cell>
          <cell r="H183" t="str">
            <v>mec</v>
          </cell>
          <cell r="I183">
            <v>1</v>
          </cell>
          <cell r="J183" t="str">
            <v>low and middle</v>
          </cell>
          <cell r="K183" t="str">
            <v>both sexes</v>
          </cell>
          <cell r="L183" t="str">
            <v>1995-2000</v>
          </cell>
          <cell r="M183">
            <v>864.005</v>
          </cell>
          <cell r="N183">
            <v>435.839</v>
          </cell>
          <cell r="O183">
            <v>46.686</v>
          </cell>
          <cell r="P183">
            <v>78.208</v>
          </cell>
          <cell r="Q183">
            <v>65.154</v>
          </cell>
          <cell r="R183">
            <v>67.047</v>
          </cell>
          <cell r="S183">
            <v>67.156</v>
          </cell>
          <cell r="T183">
            <v>103.915</v>
          </cell>
        </row>
        <row r="184">
          <cell r="A184">
            <v>153</v>
          </cell>
          <cell r="B184">
            <v>891</v>
          </cell>
          <cell r="C184" t="str">
            <v>Yugoslavia</v>
          </cell>
          <cell r="D184">
            <v>0</v>
          </cell>
          <cell r="E184">
            <v>4</v>
          </cell>
          <cell r="F184" t="str">
            <v>Euro</v>
          </cell>
          <cell r="G184">
            <v>2</v>
          </cell>
          <cell r="H184" t="str">
            <v>fse</v>
          </cell>
          <cell r="I184">
            <v>1</v>
          </cell>
          <cell r="J184" t="str">
            <v>low and middle</v>
          </cell>
          <cell r="K184" t="str">
            <v>both sexes</v>
          </cell>
          <cell r="L184" t="str">
            <v>1995-2000</v>
          </cell>
          <cell r="M184">
            <v>510.365</v>
          </cell>
          <cell r="N184">
            <v>17.783</v>
          </cell>
          <cell r="O184">
            <v>1.865</v>
          </cell>
          <cell r="P184">
            <v>6.773</v>
          </cell>
          <cell r="Q184">
            <v>16.542</v>
          </cell>
          <cell r="R184">
            <v>56.697</v>
          </cell>
          <cell r="S184">
            <v>112.197</v>
          </cell>
          <cell r="T184">
            <v>298.508</v>
          </cell>
        </row>
        <row r="185">
          <cell r="A185">
            <v>22</v>
          </cell>
          <cell r="B185">
            <v>894</v>
          </cell>
          <cell r="C185" t="str">
            <v>Zambia</v>
          </cell>
          <cell r="D185">
            <v>0</v>
          </cell>
          <cell r="E185">
            <v>1</v>
          </cell>
          <cell r="F185" t="str">
            <v>Afro</v>
          </cell>
          <cell r="G185">
            <v>6</v>
          </cell>
          <cell r="H185" t="str">
            <v>ssa</v>
          </cell>
          <cell r="I185">
            <v>1</v>
          </cell>
          <cell r="J185" t="str">
            <v>low and middle</v>
          </cell>
          <cell r="K185" t="str">
            <v>both sexes</v>
          </cell>
          <cell r="L185" t="str">
            <v>1995-2000</v>
          </cell>
          <cell r="M185">
            <v>870.504</v>
          </cell>
          <cell r="N185">
            <v>271.416</v>
          </cell>
          <cell r="O185">
            <v>64.881</v>
          </cell>
          <cell r="P185">
            <v>102.86</v>
          </cell>
          <cell r="Q185">
            <v>180.619</v>
          </cell>
          <cell r="R185">
            <v>130.134</v>
          </cell>
          <cell r="S185">
            <v>54.843</v>
          </cell>
          <cell r="T185">
            <v>65.751</v>
          </cell>
        </row>
        <row r="186">
          <cell r="A186">
            <v>1</v>
          </cell>
          <cell r="B186">
            <v>900</v>
          </cell>
          <cell r="C186" t="str">
            <v>World total</v>
          </cell>
          <cell r="K186" t="str">
            <v>both sexes</v>
          </cell>
          <cell r="L186" t="str">
            <v>1995-2000</v>
          </cell>
          <cell r="M186">
            <v>260361.421</v>
          </cell>
          <cell r="N186">
            <v>52610.094</v>
          </cell>
          <cell r="O186">
            <v>9678.221</v>
          </cell>
          <cell r="P186">
            <v>14133.927</v>
          </cell>
          <cell r="Q186">
            <v>20121.926</v>
          </cell>
          <cell r="R186">
            <v>31908.811</v>
          </cell>
          <cell r="S186">
            <v>38227.51</v>
          </cell>
          <cell r="T186">
            <v>93680.932</v>
          </cell>
        </row>
        <row r="187">
          <cell r="A187">
            <v>2</v>
          </cell>
          <cell r="B187">
            <v>901</v>
          </cell>
          <cell r="C187" t="str">
            <v>More developed regions (*)</v>
          </cell>
          <cell r="K187" t="str">
            <v>both sexes</v>
          </cell>
          <cell r="L187" t="str">
            <v>1995-2000</v>
          </cell>
          <cell r="M187">
            <v>59757.168</v>
          </cell>
          <cell r="N187">
            <v>786.005</v>
          </cell>
          <cell r="O187">
            <v>203.32</v>
          </cell>
          <cell r="P187">
            <v>1141.577</v>
          </cell>
          <cell r="Q187">
            <v>2877.2</v>
          </cell>
          <cell r="R187">
            <v>6919.154</v>
          </cell>
          <cell r="S187">
            <v>10161.875</v>
          </cell>
          <cell r="T187">
            <v>37668.037</v>
          </cell>
        </row>
        <row r="188">
          <cell r="A188">
            <v>3</v>
          </cell>
          <cell r="B188">
            <v>902</v>
          </cell>
          <cell r="C188" t="str">
            <v>Less developed regions (+)</v>
          </cell>
          <cell r="K188" t="str">
            <v>both sexes</v>
          </cell>
          <cell r="L188" t="str">
            <v>1995-2000</v>
          </cell>
          <cell r="M188">
            <v>200604.252</v>
          </cell>
          <cell r="N188">
            <v>51824.088</v>
          </cell>
          <cell r="O188">
            <v>9474.901</v>
          </cell>
          <cell r="P188">
            <v>12992.35</v>
          </cell>
          <cell r="Q188">
            <v>17244.726000000002</v>
          </cell>
          <cell r="R188">
            <v>24989.657</v>
          </cell>
          <cell r="S188">
            <v>28065.635</v>
          </cell>
          <cell r="T188">
            <v>56012.895</v>
          </cell>
        </row>
        <row r="189">
          <cell r="A189">
            <v>5</v>
          </cell>
          <cell r="B189">
            <v>903</v>
          </cell>
          <cell r="C189" t="str">
            <v>Africa</v>
          </cell>
          <cell r="K189" t="str">
            <v>both sexes</v>
          </cell>
          <cell r="L189" t="str">
            <v>1995-2000</v>
          </cell>
          <cell r="M189">
            <v>51657.259</v>
          </cell>
          <cell r="N189">
            <v>19946.133</v>
          </cell>
          <cell r="O189">
            <v>4352.866</v>
          </cell>
          <cell r="P189">
            <v>4831.722</v>
          </cell>
          <cell r="Q189">
            <v>6242.754999999999</v>
          </cell>
          <cell r="R189">
            <v>5804.824</v>
          </cell>
          <cell r="S189">
            <v>4096.934</v>
          </cell>
          <cell r="T189">
            <v>6382.025000000001</v>
          </cell>
        </row>
        <row r="190">
          <cell r="A190">
            <v>162</v>
          </cell>
          <cell r="B190">
            <v>904</v>
          </cell>
          <cell r="C190" t="str">
            <v>Latin America and the Caribbean</v>
          </cell>
          <cell r="K190" t="str">
            <v>both sexes</v>
          </cell>
          <cell r="L190" t="str">
            <v>1995-2000</v>
          </cell>
          <cell r="M190">
            <v>16225.327</v>
          </cell>
          <cell r="N190">
            <v>2580.327</v>
          </cell>
          <cell r="O190">
            <v>370.517</v>
          </cell>
          <cell r="P190">
            <v>1133.573</v>
          </cell>
          <cell r="Q190">
            <v>1633.985</v>
          </cell>
          <cell r="R190">
            <v>2330.875</v>
          </cell>
          <cell r="S190">
            <v>2306.293</v>
          </cell>
          <cell r="T190">
            <v>5869.756999999999</v>
          </cell>
        </row>
        <row r="191">
          <cell r="A191">
            <v>197</v>
          </cell>
          <cell r="B191">
            <v>905</v>
          </cell>
          <cell r="C191" t="str">
            <v>Northern America (12)</v>
          </cell>
          <cell r="K191" t="str">
            <v>both sexes</v>
          </cell>
          <cell r="L191" t="str">
            <v>1995-2000</v>
          </cell>
          <cell r="M191">
            <v>12641.482</v>
          </cell>
          <cell r="N191">
            <v>179.577</v>
          </cell>
          <cell r="O191">
            <v>42.549</v>
          </cell>
          <cell r="P191">
            <v>264.452</v>
          </cell>
          <cell r="Q191">
            <v>647.296</v>
          </cell>
          <cell r="R191">
            <v>1336.699</v>
          </cell>
          <cell r="S191">
            <v>1790.488</v>
          </cell>
          <cell r="T191">
            <v>8380.421</v>
          </cell>
        </row>
        <row r="192">
          <cell r="A192">
            <v>65</v>
          </cell>
          <cell r="B192">
            <v>906</v>
          </cell>
          <cell r="C192" t="str">
            <v>Eastern Asia</v>
          </cell>
          <cell r="K192" t="str">
            <v>both sexes</v>
          </cell>
          <cell r="L192" t="str">
            <v>1995-2000</v>
          </cell>
          <cell r="M192">
            <v>50744.388</v>
          </cell>
          <cell r="N192">
            <v>5065.54</v>
          </cell>
          <cell r="O192">
            <v>574.08</v>
          </cell>
          <cell r="P192">
            <v>1671.991</v>
          </cell>
          <cell r="Q192">
            <v>2830.1530000000002</v>
          </cell>
          <cell r="R192">
            <v>6506.897000000001</v>
          </cell>
          <cell r="S192">
            <v>9915.721000000001</v>
          </cell>
          <cell r="T192">
            <v>24180.006</v>
          </cell>
        </row>
        <row r="193">
          <cell r="A193">
            <v>119</v>
          </cell>
          <cell r="B193">
            <v>908</v>
          </cell>
          <cell r="C193" t="str">
            <v>Europe</v>
          </cell>
          <cell r="K193" t="str">
            <v>both sexes</v>
          </cell>
          <cell r="L193" t="str">
            <v>1995-2000</v>
          </cell>
          <cell r="M193">
            <v>41241.917</v>
          </cell>
          <cell r="N193">
            <v>558.077</v>
          </cell>
          <cell r="O193">
            <v>148.203</v>
          </cell>
          <cell r="P193">
            <v>799.9770000000001</v>
          </cell>
          <cell r="Q193">
            <v>2081.46</v>
          </cell>
          <cell r="R193">
            <v>4993.285</v>
          </cell>
          <cell r="S193">
            <v>7452.031999999999</v>
          </cell>
          <cell r="T193">
            <v>25208.882999999998</v>
          </cell>
        </row>
        <row r="194">
          <cell r="A194">
            <v>200</v>
          </cell>
          <cell r="B194">
            <v>909</v>
          </cell>
          <cell r="C194" t="str">
            <v>Oceania</v>
          </cell>
          <cell r="K194" t="str">
            <v>both sexes</v>
          </cell>
          <cell r="L194" t="str">
            <v>1995-2000</v>
          </cell>
          <cell r="M194">
            <v>1135.1</v>
          </cell>
          <cell r="N194">
            <v>82.594</v>
          </cell>
          <cell r="O194">
            <v>12.383</v>
          </cell>
          <cell r="P194">
            <v>41.585</v>
          </cell>
          <cell r="Q194">
            <v>59.413</v>
          </cell>
          <cell r="R194">
            <v>123.191</v>
          </cell>
          <cell r="S194">
            <v>160.973</v>
          </cell>
          <cell r="T194">
            <v>654.9609999999999</v>
          </cell>
        </row>
        <row r="195">
          <cell r="A195">
            <v>6</v>
          </cell>
          <cell r="B195">
            <v>910</v>
          </cell>
          <cell r="C195" t="str">
            <v>Eastern Africa (1)</v>
          </cell>
          <cell r="K195" t="str">
            <v>both sexes</v>
          </cell>
          <cell r="L195" t="str">
            <v>1995-2000</v>
          </cell>
          <cell r="M195">
            <v>20355.902</v>
          </cell>
          <cell r="N195">
            <v>8059.321</v>
          </cell>
          <cell r="O195">
            <v>1775.337</v>
          </cell>
          <cell r="P195">
            <v>2022.9270000000001</v>
          </cell>
          <cell r="Q195">
            <v>2945.033</v>
          </cell>
          <cell r="R195">
            <v>2384.688</v>
          </cell>
          <cell r="S195">
            <v>1307.939</v>
          </cell>
          <cell r="T195">
            <v>1860.657</v>
          </cell>
        </row>
        <row r="196">
          <cell r="A196">
            <v>24</v>
          </cell>
          <cell r="B196">
            <v>911</v>
          </cell>
          <cell r="C196" t="str">
            <v>Middle Africa (3)</v>
          </cell>
          <cell r="K196" t="str">
            <v>both sexes</v>
          </cell>
          <cell r="L196" t="str">
            <v>1995-2000</v>
          </cell>
          <cell r="M196">
            <v>6878.343</v>
          </cell>
          <cell r="N196">
            <v>3027.057</v>
          </cell>
          <cell r="O196">
            <v>628.4670000000001</v>
          </cell>
          <cell r="P196">
            <v>617.2420000000001</v>
          </cell>
          <cell r="Q196">
            <v>712.442</v>
          </cell>
          <cell r="R196">
            <v>663.268</v>
          </cell>
          <cell r="S196">
            <v>475.578</v>
          </cell>
          <cell r="T196">
            <v>754.289</v>
          </cell>
        </row>
        <row r="197">
          <cell r="A197">
            <v>33</v>
          </cell>
          <cell r="B197">
            <v>912</v>
          </cell>
          <cell r="C197" t="str">
            <v>Northern Africa</v>
          </cell>
          <cell r="K197" t="str">
            <v>both sexes</v>
          </cell>
          <cell r="L197" t="str">
            <v>1995-2000</v>
          </cell>
          <cell r="M197">
            <v>6030.157</v>
          </cell>
          <cell r="N197">
            <v>1616.626</v>
          </cell>
          <cell r="O197">
            <v>281.744</v>
          </cell>
          <cell r="P197">
            <v>418.039</v>
          </cell>
          <cell r="Q197">
            <v>472.524</v>
          </cell>
          <cell r="R197">
            <v>692.2270000000001</v>
          </cell>
          <cell r="S197">
            <v>859.652</v>
          </cell>
          <cell r="T197">
            <v>1689.345</v>
          </cell>
        </row>
        <row r="198">
          <cell r="A198">
            <v>41</v>
          </cell>
          <cell r="B198">
            <v>913</v>
          </cell>
          <cell r="C198" t="str">
            <v>Southern Africa</v>
          </cell>
          <cell r="K198" t="str">
            <v>both sexes</v>
          </cell>
          <cell r="L198" t="str">
            <v>1995-2000</v>
          </cell>
          <cell r="M198">
            <v>2773.487</v>
          </cell>
          <cell r="N198">
            <v>587.472</v>
          </cell>
          <cell r="O198">
            <v>93.855</v>
          </cell>
          <cell r="P198">
            <v>241.23399999999998</v>
          </cell>
          <cell r="Q198">
            <v>498.54200000000003</v>
          </cell>
          <cell r="R198">
            <v>547.784</v>
          </cell>
          <cell r="S198">
            <v>354.13800000000003</v>
          </cell>
          <cell r="T198">
            <v>450.462</v>
          </cell>
        </row>
        <row r="199">
          <cell r="A199">
            <v>47</v>
          </cell>
          <cell r="B199">
            <v>914</v>
          </cell>
          <cell r="C199" t="str">
            <v>Western Africa (4)</v>
          </cell>
          <cell r="K199" t="str">
            <v>both sexes</v>
          </cell>
          <cell r="L199" t="str">
            <v>1995-2000</v>
          </cell>
          <cell r="M199">
            <v>15619.37</v>
          </cell>
          <cell r="N199">
            <v>6655.657</v>
          </cell>
          <cell r="O199">
            <v>1573.4630000000002</v>
          </cell>
          <cell r="P199">
            <v>1532.28</v>
          </cell>
          <cell r="Q199">
            <v>1614.214</v>
          </cell>
          <cell r="R199">
            <v>1516.857</v>
          </cell>
          <cell r="S199">
            <v>1099.627</v>
          </cell>
          <cell r="T199">
            <v>1627.2720000000004</v>
          </cell>
        </row>
        <row r="200">
          <cell r="A200">
            <v>163</v>
          </cell>
          <cell r="B200">
            <v>915</v>
          </cell>
          <cell r="C200" t="str">
            <v>Caribbean (10)</v>
          </cell>
          <cell r="K200" t="str">
            <v>both sexes</v>
          </cell>
          <cell r="L200" t="str">
            <v>1995-2000</v>
          </cell>
          <cell r="M200">
            <v>1443.394</v>
          </cell>
          <cell r="N200">
            <v>209.408</v>
          </cell>
          <cell r="O200">
            <v>45.861999999999995</v>
          </cell>
          <cell r="P200">
            <v>91.719</v>
          </cell>
          <cell r="Q200">
            <v>134.422</v>
          </cell>
          <cell r="R200">
            <v>188.877</v>
          </cell>
          <cell r="S200">
            <v>188.45800000000003</v>
          </cell>
          <cell r="T200">
            <v>584.648</v>
          </cell>
        </row>
        <row r="201">
          <cell r="A201">
            <v>175</v>
          </cell>
          <cell r="B201">
            <v>916</v>
          </cell>
          <cell r="C201" t="str">
            <v>Central America</v>
          </cell>
          <cell r="K201" t="str">
            <v>both sexes</v>
          </cell>
          <cell r="L201" t="str">
            <v>1995-2000</v>
          </cell>
          <cell r="M201">
            <v>3432.47</v>
          </cell>
          <cell r="N201">
            <v>715.923</v>
          </cell>
          <cell r="O201">
            <v>91.167</v>
          </cell>
          <cell r="P201">
            <v>276.303</v>
          </cell>
          <cell r="Q201">
            <v>333.151</v>
          </cell>
          <cell r="R201">
            <v>443.91200000000003</v>
          </cell>
          <cell r="S201">
            <v>438.69100000000003</v>
          </cell>
          <cell r="T201">
            <v>1133.3229999999999</v>
          </cell>
        </row>
        <row r="202">
          <cell r="A202">
            <v>88</v>
          </cell>
          <cell r="B202">
            <v>920</v>
          </cell>
          <cell r="C202" t="str">
            <v>South-eastern Asia</v>
          </cell>
          <cell r="K202" t="str">
            <v>both sexes</v>
          </cell>
          <cell r="L202" t="str">
            <v>1995-2000</v>
          </cell>
          <cell r="M202">
            <v>18193.17</v>
          </cell>
          <cell r="N202">
            <v>3621.018</v>
          </cell>
          <cell r="O202">
            <v>637.7819999999999</v>
          </cell>
          <cell r="P202">
            <v>1351.3220000000001</v>
          </cell>
          <cell r="Q202">
            <v>1744.9470000000001</v>
          </cell>
          <cell r="R202">
            <v>2545.263</v>
          </cell>
          <cell r="S202">
            <v>2817.235</v>
          </cell>
          <cell r="T202">
            <v>5475.603</v>
          </cell>
        </row>
        <row r="203">
          <cell r="A203">
            <v>73</v>
          </cell>
          <cell r="B203">
            <v>921</v>
          </cell>
          <cell r="C203" t="str">
            <v>South-central Asia</v>
          </cell>
          <cell r="K203" t="str">
            <v>both sexes</v>
          </cell>
          <cell r="L203" t="str">
            <v>1995-2000</v>
          </cell>
          <cell r="M203">
            <v>62671.523</v>
          </cell>
          <cell r="N203">
            <v>18947.282</v>
          </cell>
          <cell r="O203">
            <v>3376.879</v>
          </cell>
          <cell r="P203">
            <v>3718.2119999999995</v>
          </cell>
          <cell r="Q203">
            <v>4484.148999999999</v>
          </cell>
          <cell r="R203">
            <v>7581.368999999999</v>
          </cell>
          <cell r="S203">
            <v>8821.302</v>
          </cell>
          <cell r="T203">
            <v>15742.33</v>
          </cell>
        </row>
        <row r="204">
          <cell r="A204">
            <v>100</v>
          </cell>
          <cell r="B204">
            <v>922</v>
          </cell>
          <cell r="C204" t="str">
            <v>Western Asia</v>
          </cell>
          <cell r="K204" t="str">
            <v>both sexes</v>
          </cell>
          <cell r="L204" t="str">
            <v>1995-2000</v>
          </cell>
          <cell r="M204">
            <v>5849.432</v>
          </cell>
          <cell r="N204">
            <v>1627.11</v>
          </cell>
          <cell r="O204">
            <v>162.815</v>
          </cell>
          <cell r="P204">
            <v>321.324</v>
          </cell>
          <cell r="Q204">
            <v>397.969</v>
          </cell>
          <cell r="R204">
            <v>685.617</v>
          </cell>
          <cell r="S204">
            <v>864.492</v>
          </cell>
          <cell r="T204">
            <v>1790.105</v>
          </cell>
        </row>
        <row r="205">
          <cell r="A205">
            <v>120</v>
          </cell>
          <cell r="B205">
            <v>923</v>
          </cell>
          <cell r="C205" t="str">
            <v>Eastern Europe</v>
          </cell>
          <cell r="K205" t="str">
            <v>both sexes</v>
          </cell>
          <cell r="L205" t="str">
            <v>1995-2000</v>
          </cell>
          <cell r="M205">
            <v>19999.496</v>
          </cell>
          <cell r="N205">
            <v>345.844</v>
          </cell>
          <cell r="O205">
            <v>102.30199999999999</v>
          </cell>
          <cell r="P205">
            <v>523.904</v>
          </cell>
          <cell r="Q205">
            <v>1464.069</v>
          </cell>
          <cell r="R205">
            <v>3127.091</v>
          </cell>
          <cell r="S205">
            <v>4213.617</v>
          </cell>
          <cell r="T205">
            <v>10222.669</v>
          </cell>
        </row>
        <row r="206">
          <cell r="A206">
            <v>131</v>
          </cell>
          <cell r="B206">
            <v>924</v>
          </cell>
          <cell r="C206" t="str">
            <v>Northern Europe (7)</v>
          </cell>
          <cell r="K206" t="str">
            <v>both sexes</v>
          </cell>
          <cell r="L206" t="str">
            <v>1995-2000</v>
          </cell>
          <cell r="M206">
            <v>5104.143</v>
          </cell>
          <cell r="N206">
            <v>50.485</v>
          </cell>
          <cell r="O206">
            <v>11.341999999999999</v>
          </cell>
          <cell r="P206">
            <v>56.589</v>
          </cell>
          <cell r="Q206">
            <v>134</v>
          </cell>
          <cell r="R206">
            <v>444.969</v>
          </cell>
          <cell r="S206">
            <v>763.067</v>
          </cell>
          <cell r="T206">
            <v>3643.6910000000003</v>
          </cell>
        </row>
        <row r="207">
          <cell r="A207">
            <v>142</v>
          </cell>
          <cell r="B207">
            <v>925</v>
          </cell>
          <cell r="C207" t="str">
            <v>Southern Europe (8)</v>
          </cell>
          <cell r="K207" t="str">
            <v>both sexes</v>
          </cell>
          <cell r="L207" t="str">
            <v>1995-2000</v>
          </cell>
          <cell r="M207">
            <v>7052.6</v>
          </cell>
          <cell r="N207">
            <v>90.928</v>
          </cell>
          <cell r="O207">
            <v>17.86</v>
          </cell>
          <cell r="P207">
            <v>106.74</v>
          </cell>
          <cell r="Q207">
            <v>193.33100000000002</v>
          </cell>
          <cell r="R207">
            <v>593.5070000000001</v>
          </cell>
          <cell r="S207">
            <v>1130.212</v>
          </cell>
          <cell r="T207">
            <v>4920.022</v>
          </cell>
        </row>
        <row r="208">
          <cell r="A208">
            <v>154</v>
          </cell>
          <cell r="B208">
            <v>926</v>
          </cell>
          <cell r="C208" t="str">
            <v>Western Europe (9)</v>
          </cell>
          <cell r="K208" t="str">
            <v>both sexes</v>
          </cell>
          <cell r="L208" t="str">
            <v>1995-2000</v>
          </cell>
          <cell r="M208">
            <v>9085.678</v>
          </cell>
          <cell r="N208">
            <v>70.82</v>
          </cell>
          <cell r="O208">
            <v>16.698999999999998</v>
          </cell>
          <cell r="P208">
            <v>112.744</v>
          </cell>
          <cell r="Q208">
            <v>290.06</v>
          </cell>
          <cell r="R208">
            <v>827.7180000000001</v>
          </cell>
          <cell r="S208">
            <v>1345.136</v>
          </cell>
          <cell r="T208">
            <v>6422.500999999999</v>
          </cell>
        </row>
        <row r="209">
          <cell r="A209">
            <v>201</v>
          </cell>
          <cell r="B209">
            <v>927</v>
          </cell>
          <cell r="C209" t="str">
            <v>Australia/New Zealand</v>
          </cell>
          <cell r="K209" t="str">
            <v>both sexes</v>
          </cell>
          <cell r="L209" t="str">
            <v>1995-2000</v>
          </cell>
          <cell r="M209">
            <v>846.455</v>
          </cell>
          <cell r="N209">
            <v>11.264</v>
          </cell>
          <cell r="O209">
            <v>2.681</v>
          </cell>
          <cell r="P209">
            <v>16.561</v>
          </cell>
          <cell r="Q209">
            <v>29.234</v>
          </cell>
          <cell r="R209">
            <v>74.491</v>
          </cell>
          <cell r="S209">
            <v>114.824</v>
          </cell>
          <cell r="T209">
            <v>597.4</v>
          </cell>
        </row>
        <row r="210">
          <cell r="A210">
            <v>204</v>
          </cell>
          <cell r="B210">
            <v>928</v>
          </cell>
          <cell r="C210" t="str">
            <v>Melanesia</v>
          </cell>
          <cell r="K210" t="str">
            <v>both sexes</v>
          </cell>
          <cell r="L210" t="str">
            <v>1995-2000</v>
          </cell>
          <cell r="M210">
            <v>260.78</v>
          </cell>
          <cell r="N210">
            <v>66.289</v>
          </cell>
          <cell r="O210">
            <v>9.009</v>
          </cell>
          <cell r="P210">
            <v>23.049</v>
          </cell>
          <cell r="Q210">
            <v>27.957</v>
          </cell>
          <cell r="R210">
            <v>44.618</v>
          </cell>
          <cell r="S210">
            <v>41.303</v>
          </cell>
          <cell r="T210">
            <v>48.555</v>
          </cell>
        </row>
        <row r="211">
          <cell r="A211">
            <v>184</v>
          </cell>
          <cell r="B211">
            <v>931</v>
          </cell>
          <cell r="C211" t="str">
            <v>South America (11)</v>
          </cell>
          <cell r="K211" t="str">
            <v>both sexes</v>
          </cell>
          <cell r="L211" t="str">
            <v>1995-2000</v>
          </cell>
          <cell r="M211">
            <v>11349.463</v>
          </cell>
          <cell r="N211">
            <v>1654.996</v>
          </cell>
          <cell r="O211">
            <v>233.488</v>
          </cell>
          <cell r="P211">
            <v>765.5509999999999</v>
          </cell>
          <cell r="Q211">
            <v>1166.4119999999998</v>
          </cell>
          <cell r="R211">
            <v>1698.0860000000002</v>
          </cell>
          <cell r="S211">
            <v>1679.144</v>
          </cell>
          <cell r="T211">
            <v>4151.786</v>
          </cell>
        </row>
        <row r="212">
          <cell r="A212">
            <v>64</v>
          </cell>
          <cell r="B212">
            <v>935</v>
          </cell>
          <cell r="C212" t="str">
            <v>Asia</v>
          </cell>
          <cell r="K212" t="str">
            <v>both sexes</v>
          </cell>
          <cell r="L212" t="str">
            <v>1995-2000</v>
          </cell>
          <cell r="M212">
            <v>137458.513</v>
          </cell>
          <cell r="N212">
            <v>29260.95</v>
          </cell>
          <cell r="O212">
            <v>4751.556</v>
          </cell>
          <cell r="P212">
            <v>7062.849</v>
          </cell>
          <cell r="Q212">
            <v>9457.218</v>
          </cell>
          <cell r="R212">
            <v>17319.146</v>
          </cell>
          <cell r="S212">
            <v>22418.75</v>
          </cell>
          <cell r="T212">
            <v>47188.044</v>
          </cell>
        </row>
        <row r="213">
          <cell r="A213">
            <v>4</v>
          </cell>
          <cell r="B213">
            <v>941</v>
          </cell>
          <cell r="C213" t="str">
            <v>Least developed countries (#)</v>
          </cell>
          <cell r="K213" t="str">
            <v>both sexes</v>
          </cell>
          <cell r="L213" t="str">
            <v>1995-2000</v>
          </cell>
          <cell r="M213">
            <v>44190.325</v>
          </cell>
          <cell r="N213">
            <v>18343.772</v>
          </cell>
          <cell r="O213">
            <v>3500.885</v>
          </cell>
          <cell r="P213">
            <v>4152.452</v>
          </cell>
          <cell r="Q213">
            <v>4870.4619999999995</v>
          </cell>
          <cell r="R213">
            <v>4670.491</v>
          </cell>
          <cell r="S213">
            <v>3429.844</v>
          </cell>
          <cell r="T213">
            <v>5222.419000000001</v>
          </cell>
        </row>
        <row r="214">
          <cell r="A214">
            <v>210</v>
          </cell>
          <cell r="B214">
            <v>954</v>
          </cell>
          <cell r="C214" t="str">
            <v>Micronesia (14)</v>
          </cell>
          <cell r="K214" t="str">
            <v>both sexes</v>
          </cell>
          <cell r="L214" t="str">
            <v>1995-2000</v>
          </cell>
          <cell r="M214">
            <v>13.191</v>
          </cell>
          <cell r="N214">
            <v>3.438</v>
          </cell>
          <cell r="O214">
            <v>0.454</v>
          </cell>
          <cell r="P214">
            <v>1.161</v>
          </cell>
          <cell r="Q214">
            <v>1.21</v>
          </cell>
          <cell r="R214">
            <v>1.686</v>
          </cell>
          <cell r="S214">
            <v>1.749</v>
          </cell>
          <cell r="T214">
            <v>3.493</v>
          </cell>
        </row>
        <row r="215">
          <cell r="A215">
            <v>212</v>
          </cell>
          <cell r="B215">
            <v>957</v>
          </cell>
          <cell r="C215" t="str">
            <v>Polynesia (15)</v>
          </cell>
          <cell r="K215" t="str">
            <v>both sexes</v>
          </cell>
          <cell r="L215" t="str">
            <v>1995-2000</v>
          </cell>
          <cell r="M215">
            <v>14.674</v>
          </cell>
          <cell r="N215">
            <v>1.603</v>
          </cell>
          <cell r="O215">
            <v>0.239</v>
          </cell>
          <cell r="P215">
            <v>0.8140000000000001</v>
          </cell>
          <cell r="Q215">
            <v>1.012</v>
          </cell>
          <cell r="R215">
            <v>2.396</v>
          </cell>
          <cell r="S215">
            <v>3.097</v>
          </cell>
          <cell r="T215">
            <v>5.513</v>
          </cell>
        </row>
        <row r="216">
          <cell r="A216">
            <v>74</v>
          </cell>
          <cell r="B216">
            <v>4</v>
          </cell>
          <cell r="C216" t="str">
            <v>Afghanistan</v>
          </cell>
          <cell r="D216">
            <v>0</v>
          </cell>
          <cell r="E216">
            <v>3</v>
          </cell>
          <cell r="F216" t="str">
            <v>Emro</v>
          </cell>
          <cell r="G216">
            <v>8</v>
          </cell>
          <cell r="H216" t="str">
            <v>mec</v>
          </cell>
          <cell r="I216">
            <v>1</v>
          </cell>
          <cell r="J216" t="str">
            <v>low and middle</v>
          </cell>
          <cell r="K216" t="str">
            <v>females</v>
          </cell>
          <cell r="L216" t="str">
            <v>1995-2000</v>
          </cell>
          <cell r="M216">
            <v>1047.189</v>
          </cell>
          <cell r="N216">
            <v>633.954</v>
          </cell>
          <cell r="O216">
            <v>58.926</v>
          </cell>
          <cell r="P216">
            <v>78.078</v>
          </cell>
          <cell r="Q216">
            <v>61.81100000000001</v>
          </cell>
          <cell r="R216">
            <v>61.242000000000004</v>
          </cell>
          <cell r="S216">
            <v>62.537</v>
          </cell>
          <cell r="T216">
            <v>90.641</v>
          </cell>
        </row>
        <row r="217">
          <cell r="A217">
            <v>143</v>
          </cell>
          <cell r="B217">
            <v>8</v>
          </cell>
          <cell r="C217" t="str">
            <v>Albania</v>
          </cell>
          <cell r="D217">
            <v>0</v>
          </cell>
          <cell r="E217">
            <v>4</v>
          </cell>
          <cell r="F217" t="str">
            <v>Euro</v>
          </cell>
          <cell r="G217">
            <v>2</v>
          </cell>
          <cell r="H217" t="str">
            <v>fse</v>
          </cell>
          <cell r="I217">
            <v>1</v>
          </cell>
          <cell r="J217" t="str">
            <v>low and middle</v>
          </cell>
          <cell r="K217" t="str">
            <v>females</v>
          </cell>
          <cell r="L217" t="str">
            <v>1995-2000</v>
          </cell>
          <cell r="M217">
            <v>38.027</v>
          </cell>
          <cell r="N217">
            <v>6.014</v>
          </cell>
          <cell r="O217">
            <v>0.7110000000000001</v>
          </cell>
          <cell r="P217">
            <v>0.933</v>
          </cell>
          <cell r="Q217">
            <v>1.542</v>
          </cell>
          <cell r="R217">
            <v>2.7359999999999998</v>
          </cell>
          <cell r="S217">
            <v>4.513999999999999</v>
          </cell>
          <cell r="T217">
            <v>21.576999999999998</v>
          </cell>
        </row>
        <row r="218">
          <cell r="A218">
            <v>34</v>
          </cell>
          <cell r="B218">
            <v>12</v>
          </cell>
          <cell r="C218" t="str">
            <v>Algeria</v>
          </cell>
          <cell r="D218">
            <v>0</v>
          </cell>
          <cell r="E218">
            <v>1</v>
          </cell>
          <cell r="F218" t="str">
            <v>Afro</v>
          </cell>
          <cell r="G218">
            <v>8</v>
          </cell>
          <cell r="H218" t="str">
            <v>mec</v>
          </cell>
          <cell r="I218">
            <v>1</v>
          </cell>
          <cell r="J218" t="str">
            <v>low and middle</v>
          </cell>
          <cell r="K218" t="str">
            <v>females</v>
          </cell>
          <cell r="L218" t="str">
            <v>1995-2000</v>
          </cell>
          <cell r="M218">
            <v>385.009</v>
          </cell>
          <cell r="N218">
            <v>96.695</v>
          </cell>
          <cell r="O218">
            <v>11.288</v>
          </cell>
          <cell r="P218">
            <v>19.491</v>
          </cell>
          <cell r="Q218">
            <v>24.192</v>
          </cell>
          <cell r="R218">
            <v>33.775</v>
          </cell>
          <cell r="S218">
            <v>51.712</v>
          </cell>
          <cell r="T218">
            <v>147.856</v>
          </cell>
        </row>
        <row r="219">
          <cell r="A219">
            <v>25</v>
          </cell>
          <cell r="B219">
            <v>24</v>
          </cell>
          <cell r="C219" t="str">
            <v>Angola</v>
          </cell>
          <cell r="D219">
            <v>0</v>
          </cell>
          <cell r="E219">
            <v>1</v>
          </cell>
          <cell r="F219" t="str">
            <v>Afro</v>
          </cell>
          <cell r="G219">
            <v>6</v>
          </cell>
          <cell r="H219" t="str">
            <v>ssa</v>
          </cell>
          <cell r="I219">
            <v>1</v>
          </cell>
          <cell r="J219" t="str">
            <v>low and middle</v>
          </cell>
          <cell r="K219" t="str">
            <v>females</v>
          </cell>
          <cell r="L219" t="str">
            <v>1995-2000</v>
          </cell>
          <cell r="M219">
            <v>534.515</v>
          </cell>
          <cell r="N219">
            <v>281.101</v>
          </cell>
          <cell r="O219">
            <v>51.77</v>
          </cell>
          <cell r="P219">
            <v>43.082</v>
          </cell>
          <cell r="Q219">
            <v>37.558</v>
          </cell>
          <cell r="R219">
            <v>35.257000000000005</v>
          </cell>
          <cell r="S219">
            <v>32.622</v>
          </cell>
          <cell r="T219">
            <v>53.125</v>
          </cell>
        </row>
        <row r="220">
          <cell r="A220">
            <v>102</v>
          </cell>
          <cell r="B220">
            <v>31</v>
          </cell>
          <cell r="C220" t="str">
            <v>Azerbaijan</v>
          </cell>
          <cell r="D220">
            <v>0</v>
          </cell>
          <cell r="E220">
            <v>4</v>
          </cell>
          <cell r="F220" t="str">
            <v>Euro</v>
          </cell>
          <cell r="G220">
            <v>8</v>
          </cell>
          <cell r="H220" t="str">
            <v>mec</v>
          </cell>
          <cell r="I220">
            <v>1</v>
          </cell>
          <cell r="J220" t="str">
            <v>low and middle</v>
          </cell>
          <cell r="K220" t="str">
            <v>females</v>
          </cell>
          <cell r="L220" t="str">
            <v>1995-2000</v>
          </cell>
          <cell r="M220">
            <v>116.29</v>
          </cell>
          <cell r="N220">
            <v>13.992</v>
          </cell>
          <cell r="O220">
            <v>2.061</v>
          </cell>
          <cell r="P220">
            <v>2.9480000000000004</v>
          </cell>
          <cell r="Q220">
            <v>6.568</v>
          </cell>
          <cell r="R220">
            <v>11.564</v>
          </cell>
          <cell r="S220">
            <v>21.798000000000002</v>
          </cell>
          <cell r="T220">
            <v>57.358999999999995</v>
          </cell>
        </row>
        <row r="221">
          <cell r="A221">
            <v>185</v>
          </cell>
          <cell r="B221">
            <v>32</v>
          </cell>
          <cell r="C221" t="str">
            <v>Argentina</v>
          </cell>
          <cell r="D221">
            <v>0</v>
          </cell>
          <cell r="E221">
            <v>2</v>
          </cell>
          <cell r="F221" t="str">
            <v>Amro</v>
          </cell>
          <cell r="G221">
            <v>7</v>
          </cell>
          <cell r="H221" t="str">
            <v>lac</v>
          </cell>
          <cell r="I221">
            <v>1</v>
          </cell>
          <cell r="J221" t="str">
            <v>low and middle</v>
          </cell>
          <cell r="K221" t="str">
            <v>females</v>
          </cell>
          <cell r="L221" t="str">
            <v>1995-2000</v>
          </cell>
          <cell r="M221">
            <v>657.011</v>
          </cell>
          <cell r="N221">
            <v>39.415</v>
          </cell>
          <cell r="O221">
            <v>3.964</v>
          </cell>
          <cell r="P221">
            <v>12.241999999999999</v>
          </cell>
          <cell r="Q221">
            <v>24.704</v>
          </cell>
          <cell r="R221">
            <v>58.839</v>
          </cell>
          <cell r="S221">
            <v>83.915</v>
          </cell>
          <cell r="T221">
            <v>433.932</v>
          </cell>
        </row>
        <row r="222">
          <cell r="A222">
            <v>202</v>
          </cell>
          <cell r="B222">
            <v>36</v>
          </cell>
          <cell r="C222" t="str">
            <v>Australia (13)</v>
          </cell>
          <cell r="D222">
            <v>0</v>
          </cell>
          <cell r="E222">
            <v>6</v>
          </cell>
          <cell r="F222" t="str">
            <v>Wpro</v>
          </cell>
          <cell r="G222">
            <v>1</v>
          </cell>
          <cell r="H222" t="str">
            <v>eme</v>
          </cell>
          <cell r="I222">
            <v>4</v>
          </cell>
          <cell r="J222" t="str">
            <v>high</v>
          </cell>
          <cell r="K222" t="str">
            <v>females</v>
          </cell>
          <cell r="L222" t="str">
            <v>1995-2000</v>
          </cell>
          <cell r="M222">
            <v>333.617</v>
          </cell>
          <cell r="N222">
            <v>3.724</v>
          </cell>
          <cell r="O222">
            <v>0.806</v>
          </cell>
          <cell r="P222">
            <v>3.222</v>
          </cell>
          <cell r="Q222">
            <v>7.742000000000001</v>
          </cell>
          <cell r="R222">
            <v>21.592</v>
          </cell>
          <cell r="S222">
            <v>32.203</v>
          </cell>
          <cell r="T222">
            <v>264.32800000000003</v>
          </cell>
        </row>
        <row r="223">
          <cell r="A223">
            <v>155</v>
          </cell>
          <cell r="B223">
            <v>40</v>
          </cell>
          <cell r="C223" t="str">
            <v>Austria</v>
          </cell>
          <cell r="D223">
            <v>0</v>
          </cell>
          <cell r="E223">
            <v>4</v>
          </cell>
          <cell r="F223" t="str">
            <v>Euro</v>
          </cell>
          <cell r="G223">
            <v>1</v>
          </cell>
          <cell r="H223" t="str">
            <v>eme</v>
          </cell>
          <cell r="I223">
            <v>4</v>
          </cell>
          <cell r="J223" t="str">
            <v>high</v>
          </cell>
          <cell r="K223" t="str">
            <v>females</v>
          </cell>
          <cell r="L223" t="str">
            <v>1995-2000</v>
          </cell>
          <cell r="M223">
            <v>214.832</v>
          </cell>
          <cell r="N223">
            <v>1.364</v>
          </cell>
          <cell r="O223">
            <v>0.227</v>
          </cell>
          <cell r="P223">
            <v>1.203</v>
          </cell>
          <cell r="Q223">
            <v>3.843</v>
          </cell>
          <cell r="R223">
            <v>11.786999999999999</v>
          </cell>
          <cell r="S223">
            <v>18.786</v>
          </cell>
          <cell r="T223">
            <v>177.62200000000004</v>
          </cell>
        </row>
        <row r="224">
          <cell r="A224">
            <v>164</v>
          </cell>
          <cell r="B224">
            <v>44</v>
          </cell>
          <cell r="C224" t="str">
            <v>Bahamas</v>
          </cell>
          <cell r="D224">
            <v>0</v>
          </cell>
          <cell r="E224">
            <v>2</v>
          </cell>
          <cell r="F224" t="str">
            <v>Amro</v>
          </cell>
          <cell r="G224">
            <v>7</v>
          </cell>
          <cell r="H224" t="str">
            <v>lac</v>
          </cell>
          <cell r="I224">
            <v>4</v>
          </cell>
          <cell r="J224" t="str">
            <v>high</v>
          </cell>
          <cell r="K224" t="str">
            <v>females</v>
          </cell>
          <cell r="L224" t="str">
            <v>1995-2000</v>
          </cell>
          <cell r="M224">
            <v>3.131</v>
          </cell>
          <cell r="N224">
            <v>0.25</v>
          </cell>
          <cell r="O224">
            <v>0.023</v>
          </cell>
          <cell r="P224">
            <v>0.121</v>
          </cell>
          <cell r="Q224">
            <v>0.321</v>
          </cell>
          <cell r="R224">
            <v>0.459</v>
          </cell>
          <cell r="S224">
            <v>0.45299999999999996</v>
          </cell>
          <cell r="T224">
            <v>1.5039999999999998</v>
          </cell>
        </row>
        <row r="225">
          <cell r="A225">
            <v>103</v>
          </cell>
          <cell r="B225">
            <v>48</v>
          </cell>
          <cell r="C225" t="str">
            <v>Bahrain</v>
          </cell>
          <cell r="D225">
            <v>0</v>
          </cell>
          <cell r="E225">
            <v>3</v>
          </cell>
          <cell r="F225" t="str">
            <v>Emro</v>
          </cell>
          <cell r="G225">
            <v>8</v>
          </cell>
          <cell r="H225" t="str">
            <v>mec</v>
          </cell>
          <cell r="I225">
            <v>1</v>
          </cell>
          <cell r="J225" t="str">
            <v>low and middle</v>
          </cell>
          <cell r="K225" t="str">
            <v>females</v>
          </cell>
          <cell r="L225" t="str">
            <v>1995-2000</v>
          </cell>
          <cell r="M225">
            <v>3.679</v>
          </cell>
          <cell r="N225">
            <v>0.505</v>
          </cell>
          <cell r="O225">
            <v>0.055</v>
          </cell>
          <cell r="P225">
            <v>0.147</v>
          </cell>
          <cell r="Q225">
            <v>0.373</v>
          </cell>
          <cell r="R225">
            <v>0.516</v>
          </cell>
          <cell r="S225">
            <v>0.605</v>
          </cell>
          <cell r="T225">
            <v>1.4780000000000002</v>
          </cell>
        </row>
        <row r="226">
          <cell r="A226">
            <v>75</v>
          </cell>
          <cell r="B226">
            <v>50</v>
          </cell>
          <cell r="C226" t="str">
            <v>Bangladesh</v>
          </cell>
          <cell r="D226">
            <v>0</v>
          </cell>
          <cell r="E226">
            <v>5</v>
          </cell>
          <cell r="F226" t="str">
            <v>Searo</v>
          </cell>
          <cell r="G226">
            <v>5</v>
          </cell>
          <cell r="H226" t="str">
            <v>oai</v>
          </cell>
          <cell r="I226">
            <v>1</v>
          </cell>
          <cell r="J226" t="str">
            <v>low and middle</v>
          </cell>
          <cell r="K226" t="str">
            <v>females</v>
          </cell>
          <cell r="L226" t="str">
            <v>1995-2000</v>
          </cell>
          <cell r="M226">
            <v>2909.57</v>
          </cell>
          <cell r="N226">
            <v>954.59</v>
          </cell>
          <cell r="O226">
            <v>166.544</v>
          </cell>
          <cell r="P226">
            <v>335.584</v>
          </cell>
          <cell r="Q226">
            <v>298.225</v>
          </cell>
          <cell r="R226">
            <v>310.57399999999996</v>
          </cell>
          <cell r="S226">
            <v>278.989</v>
          </cell>
          <cell r="T226">
            <v>565.064</v>
          </cell>
        </row>
        <row r="227">
          <cell r="A227">
            <v>101</v>
          </cell>
          <cell r="B227">
            <v>51</v>
          </cell>
          <cell r="C227" t="str">
            <v>Armenia</v>
          </cell>
          <cell r="D227">
            <v>0</v>
          </cell>
          <cell r="E227">
            <v>4</v>
          </cell>
          <cell r="F227" t="str">
            <v>Euro</v>
          </cell>
          <cell r="G227">
            <v>8</v>
          </cell>
          <cell r="H227" t="str">
            <v>mec</v>
          </cell>
          <cell r="I227">
            <v>1</v>
          </cell>
          <cell r="J227" t="str">
            <v>low and middle</v>
          </cell>
          <cell r="K227" t="str">
            <v>females</v>
          </cell>
          <cell r="L227" t="str">
            <v>1995-2000</v>
          </cell>
          <cell r="M227">
            <v>63.762</v>
          </cell>
          <cell r="N227">
            <v>3.556</v>
          </cell>
          <cell r="O227">
            <v>0.526</v>
          </cell>
          <cell r="P227">
            <v>1.295</v>
          </cell>
          <cell r="Q227">
            <v>3.8970000000000002</v>
          </cell>
          <cell r="R227">
            <v>6.649</v>
          </cell>
          <cell r="S227">
            <v>13.208</v>
          </cell>
          <cell r="T227">
            <v>34.631</v>
          </cell>
        </row>
        <row r="228">
          <cell r="A228">
            <v>165</v>
          </cell>
          <cell r="B228">
            <v>52</v>
          </cell>
          <cell r="C228" t="str">
            <v>Barbados</v>
          </cell>
          <cell r="D228">
            <v>0</v>
          </cell>
          <cell r="E228">
            <v>2</v>
          </cell>
          <cell r="F228" t="str">
            <v>Amro</v>
          </cell>
          <cell r="G228">
            <v>7</v>
          </cell>
          <cell r="H228" t="str">
            <v>lac</v>
          </cell>
          <cell r="I228">
            <v>1</v>
          </cell>
          <cell r="J228" t="str">
            <v>low and middle</v>
          </cell>
          <cell r="K228" t="str">
            <v>females</v>
          </cell>
          <cell r="L228" t="str">
            <v>1995-2000</v>
          </cell>
          <cell r="M228">
            <v>5.836</v>
          </cell>
          <cell r="N228">
            <v>0.124</v>
          </cell>
          <cell r="O228">
            <v>0.014</v>
          </cell>
          <cell r="P228">
            <v>0.055</v>
          </cell>
          <cell r="Q228">
            <v>0.184</v>
          </cell>
          <cell r="R228">
            <v>0.361</v>
          </cell>
          <cell r="S228">
            <v>0.572</v>
          </cell>
          <cell r="T228">
            <v>4.526</v>
          </cell>
        </row>
        <row r="229">
          <cell r="A229">
            <v>156</v>
          </cell>
          <cell r="B229">
            <v>56</v>
          </cell>
          <cell r="C229" t="str">
            <v>Belgium</v>
          </cell>
          <cell r="D229">
            <v>0</v>
          </cell>
          <cell r="E229">
            <v>4</v>
          </cell>
          <cell r="F229" t="str">
            <v>Euro</v>
          </cell>
          <cell r="G229">
            <v>1</v>
          </cell>
          <cell r="H229" t="str">
            <v>eme</v>
          </cell>
          <cell r="I229">
            <v>4</v>
          </cell>
          <cell r="J229" t="str">
            <v>high</v>
          </cell>
          <cell r="K229" t="str">
            <v>females</v>
          </cell>
          <cell r="L229" t="str">
            <v>1995-2000</v>
          </cell>
          <cell r="M229">
            <v>258.849</v>
          </cell>
          <cell r="N229">
            <v>2.038</v>
          </cell>
          <cell r="O229">
            <v>0.386</v>
          </cell>
          <cell r="P229">
            <v>1.656</v>
          </cell>
          <cell r="Q229">
            <v>5.181</v>
          </cell>
          <cell r="R229">
            <v>14.11</v>
          </cell>
          <cell r="S229">
            <v>26.441</v>
          </cell>
          <cell r="T229">
            <v>209.03699999999995</v>
          </cell>
        </row>
        <row r="230">
          <cell r="A230">
            <v>76</v>
          </cell>
          <cell r="B230">
            <v>64</v>
          </cell>
          <cell r="C230" t="str">
            <v>Bhutan</v>
          </cell>
          <cell r="D230">
            <v>0</v>
          </cell>
          <cell r="E230">
            <v>5</v>
          </cell>
          <cell r="F230" t="str">
            <v>Searo</v>
          </cell>
          <cell r="G230">
            <v>5</v>
          </cell>
          <cell r="H230" t="str">
            <v>oai</v>
          </cell>
          <cell r="I230">
            <v>1</v>
          </cell>
          <cell r="J230" t="str">
            <v>low and middle</v>
          </cell>
          <cell r="K230" t="str">
            <v>females</v>
          </cell>
          <cell r="L230" t="str">
            <v>1995-2000</v>
          </cell>
          <cell r="M230">
            <v>46.282</v>
          </cell>
          <cell r="N230">
            <v>17.006</v>
          </cell>
          <cell r="O230">
            <v>3.129</v>
          </cell>
          <cell r="P230">
            <v>3.621</v>
          </cell>
          <cell r="Q230">
            <v>3.6289999999999996</v>
          </cell>
          <cell r="R230">
            <v>4.301</v>
          </cell>
          <cell r="S230">
            <v>4.666</v>
          </cell>
          <cell r="T230">
            <v>9.93</v>
          </cell>
        </row>
        <row r="231">
          <cell r="A231">
            <v>186</v>
          </cell>
          <cell r="B231">
            <v>68</v>
          </cell>
          <cell r="C231" t="str">
            <v>Bolivia</v>
          </cell>
          <cell r="D231">
            <v>0</v>
          </cell>
          <cell r="E231">
            <v>2</v>
          </cell>
          <cell r="F231" t="str">
            <v>Amro</v>
          </cell>
          <cell r="G231">
            <v>7</v>
          </cell>
          <cell r="H231" t="str">
            <v>lac</v>
          </cell>
          <cell r="I231">
            <v>1</v>
          </cell>
          <cell r="J231" t="str">
            <v>low and middle</v>
          </cell>
          <cell r="K231" t="str">
            <v>females</v>
          </cell>
          <cell r="L231" t="str">
            <v>1995-2000</v>
          </cell>
          <cell r="M231">
            <v>170.453</v>
          </cell>
          <cell r="N231">
            <v>53.981</v>
          </cell>
          <cell r="O231">
            <v>10.217</v>
          </cell>
          <cell r="P231">
            <v>14.181000000000001</v>
          </cell>
          <cell r="Q231">
            <v>13.941</v>
          </cell>
          <cell r="R231">
            <v>18.221</v>
          </cell>
          <cell r="S231">
            <v>18.875</v>
          </cell>
          <cell r="T231">
            <v>41.03699999999999</v>
          </cell>
        </row>
        <row r="232">
          <cell r="A232">
            <v>144</v>
          </cell>
          <cell r="B232">
            <v>70</v>
          </cell>
          <cell r="C232" t="str">
            <v>Bosnia and Herzegovina</v>
          </cell>
          <cell r="D232">
            <v>0</v>
          </cell>
          <cell r="E232">
            <v>4</v>
          </cell>
          <cell r="F232" t="str">
            <v>Euro</v>
          </cell>
          <cell r="G232">
            <v>2</v>
          </cell>
          <cell r="H232" t="str">
            <v>fse</v>
          </cell>
          <cell r="I232">
            <v>1</v>
          </cell>
          <cell r="J232" t="str">
            <v>low and middle</v>
          </cell>
          <cell r="K232" t="str">
            <v>females</v>
          </cell>
          <cell r="L232" t="str">
            <v>1995-2000</v>
          </cell>
          <cell r="M232">
            <v>65.045</v>
          </cell>
          <cell r="N232">
            <v>1.499</v>
          </cell>
          <cell r="O232">
            <v>0.266</v>
          </cell>
          <cell r="P232">
            <v>0.82</v>
          </cell>
          <cell r="Q232">
            <v>2.4130000000000003</v>
          </cell>
          <cell r="R232">
            <v>7.231999999999999</v>
          </cell>
          <cell r="S232">
            <v>14.698</v>
          </cell>
          <cell r="T232">
            <v>38.117000000000004</v>
          </cell>
        </row>
        <row r="233">
          <cell r="A233">
            <v>42</v>
          </cell>
          <cell r="B233">
            <v>72</v>
          </cell>
          <cell r="C233" t="str">
            <v>Botswana</v>
          </cell>
          <cell r="D233">
            <v>0</v>
          </cell>
          <cell r="E233">
            <v>1</v>
          </cell>
          <cell r="F233" t="str">
            <v>Afro</v>
          </cell>
          <cell r="G233">
            <v>6</v>
          </cell>
          <cell r="H233" t="str">
            <v>ssa</v>
          </cell>
          <cell r="I233">
            <v>1</v>
          </cell>
          <cell r="J233" t="str">
            <v>low and middle</v>
          </cell>
          <cell r="K233" t="str">
            <v>females</v>
          </cell>
          <cell r="L233" t="str">
            <v>1995-2000</v>
          </cell>
          <cell r="M233">
            <v>58.597</v>
          </cell>
          <cell r="N233">
            <v>12.802</v>
          </cell>
          <cell r="O233">
            <v>2.1559999999999997</v>
          </cell>
          <cell r="P233">
            <v>7.059</v>
          </cell>
          <cell r="Q233">
            <v>14.411999999999999</v>
          </cell>
          <cell r="R233">
            <v>10.816</v>
          </cell>
          <cell r="S233">
            <v>4.66</v>
          </cell>
          <cell r="T233">
            <v>6.692</v>
          </cell>
        </row>
        <row r="234">
          <cell r="A234">
            <v>187</v>
          </cell>
          <cell r="B234">
            <v>76</v>
          </cell>
          <cell r="C234" t="str">
            <v>Brazil</v>
          </cell>
          <cell r="D234">
            <v>0</v>
          </cell>
          <cell r="E234">
            <v>2</v>
          </cell>
          <cell r="F234" t="str">
            <v>Amro</v>
          </cell>
          <cell r="G234">
            <v>7</v>
          </cell>
          <cell r="H234" t="str">
            <v>lac</v>
          </cell>
          <cell r="I234">
            <v>1</v>
          </cell>
          <cell r="J234" t="str">
            <v>low and middle</v>
          </cell>
          <cell r="K234" t="str">
            <v>females</v>
          </cell>
          <cell r="L234" t="str">
            <v>1995-2000</v>
          </cell>
          <cell r="M234">
            <v>2485.038</v>
          </cell>
          <cell r="N234">
            <v>339.509</v>
          </cell>
          <cell r="O234">
            <v>43.044</v>
          </cell>
          <cell r="P234">
            <v>113.251</v>
          </cell>
          <cell r="Q234">
            <v>233.586</v>
          </cell>
          <cell r="R234">
            <v>375.852</v>
          </cell>
          <cell r="S234">
            <v>377.473</v>
          </cell>
          <cell r="T234">
            <v>1002.3230000000001</v>
          </cell>
        </row>
        <row r="235">
          <cell r="A235">
            <v>176</v>
          </cell>
          <cell r="B235">
            <v>84</v>
          </cell>
          <cell r="C235" t="str">
            <v>Belize</v>
          </cell>
          <cell r="D235">
            <v>0</v>
          </cell>
          <cell r="E235">
            <v>2</v>
          </cell>
          <cell r="F235" t="str">
            <v>Amro</v>
          </cell>
          <cell r="G235">
            <v>7</v>
          </cell>
          <cell r="H235" t="str">
            <v>lac</v>
          </cell>
          <cell r="I235">
            <v>1</v>
          </cell>
          <cell r="J235" t="str">
            <v>low and middle</v>
          </cell>
          <cell r="K235" t="str">
            <v>females</v>
          </cell>
          <cell r="L235" t="str">
            <v>1995-2000</v>
          </cell>
          <cell r="M235">
            <v>2.238</v>
          </cell>
          <cell r="N235">
            <v>0.635</v>
          </cell>
          <cell r="O235">
            <v>0.052000000000000005</v>
          </cell>
          <cell r="P235">
            <v>0.075</v>
          </cell>
          <cell r="Q235">
            <v>0.10600000000000001</v>
          </cell>
          <cell r="R235">
            <v>0.147</v>
          </cell>
          <cell r="S235">
            <v>0.25</v>
          </cell>
          <cell r="T235">
            <v>0.973</v>
          </cell>
        </row>
        <row r="236">
          <cell r="A236">
            <v>208</v>
          </cell>
          <cell r="B236">
            <v>90</v>
          </cell>
          <cell r="C236" t="str">
            <v>Solomon Islands</v>
          </cell>
          <cell r="D236">
            <v>0</v>
          </cell>
          <cell r="E236">
            <v>6</v>
          </cell>
          <cell r="F236" t="str">
            <v>Wpro</v>
          </cell>
          <cell r="G236">
            <v>5</v>
          </cell>
          <cell r="H236" t="str">
            <v>oai</v>
          </cell>
          <cell r="I236">
            <v>1</v>
          </cell>
          <cell r="J236" t="str">
            <v>low and middle</v>
          </cell>
          <cell r="K236" t="str">
            <v>females</v>
          </cell>
          <cell r="L236" t="str">
            <v>1995-2000</v>
          </cell>
          <cell r="M236">
            <v>3.359</v>
          </cell>
          <cell r="N236">
            <v>0.77</v>
          </cell>
          <cell r="O236">
            <v>0.076</v>
          </cell>
          <cell r="P236">
            <v>0.17099999999999999</v>
          </cell>
          <cell r="Q236">
            <v>0.221</v>
          </cell>
          <cell r="R236">
            <v>0.42</v>
          </cell>
          <cell r="S236">
            <v>0.512</v>
          </cell>
          <cell r="T236">
            <v>1.1889999999999998</v>
          </cell>
        </row>
        <row r="237">
          <cell r="A237">
            <v>89</v>
          </cell>
          <cell r="B237">
            <v>96</v>
          </cell>
          <cell r="C237" t="str">
            <v>Brunei Darussalam</v>
          </cell>
          <cell r="D237">
            <v>0</v>
          </cell>
          <cell r="E237">
            <v>6</v>
          </cell>
          <cell r="F237" t="str">
            <v>Wpro</v>
          </cell>
          <cell r="G237">
            <v>5</v>
          </cell>
          <cell r="H237" t="str">
            <v>oai</v>
          </cell>
          <cell r="I237">
            <v>4</v>
          </cell>
          <cell r="J237" t="str">
            <v>high</v>
          </cell>
          <cell r="K237" t="str">
            <v>females</v>
          </cell>
          <cell r="L237" t="str">
            <v>1995-2000</v>
          </cell>
          <cell r="M237">
            <v>1.826</v>
          </cell>
          <cell r="N237">
            <v>0.19</v>
          </cell>
          <cell r="O237">
            <v>0.031</v>
          </cell>
          <cell r="P237">
            <v>0.041</v>
          </cell>
          <cell r="Q237">
            <v>0.11699999999999999</v>
          </cell>
          <cell r="R237">
            <v>0.24200000000000002</v>
          </cell>
          <cell r="S237">
            <v>0.30900000000000005</v>
          </cell>
          <cell r="T237">
            <v>0.896</v>
          </cell>
        </row>
        <row r="238">
          <cell r="A238">
            <v>122</v>
          </cell>
          <cell r="B238">
            <v>100</v>
          </cell>
          <cell r="C238" t="str">
            <v>Bulgaria</v>
          </cell>
          <cell r="D238">
            <v>0</v>
          </cell>
          <cell r="E238">
            <v>4</v>
          </cell>
          <cell r="F238" t="str">
            <v>Euro</v>
          </cell>
          <cell r="G238">
            <v>2</v>
          </cell>
          <cell r="H238" t="str">
            <v>fse</v>
          </cell>
          <cell r="I238">
            <v>1</v>
          </cell>
          <cell r="J238" t="str">
            <v>low and middle</v>
          </cell>
          <cell r="K238" t="str">
            <v>females</v>
          </cell>
          <cell r="L238" t="str">
            <v>1995-2000</v>
          </cell>
          <cell r="M238">
            <v>259.288</v>
          </cell>
          <cell r="N238">
            <v>3.03</v>
          </cell>
          <cell r="O238">
            <v>0.817</v>
          </cell>
          <cell r="P238">
            <v>2.449</v>
          </cell>
          <cell r="Q238">
            <v>5.989</v>
          </cell>
          <cell r="R238">
            <v>20.375</v>
          </cell>
          <cell r="S238">
            <v>42.655</v>
          </cell>
          <cell r="T238">
            <v>183.973</v>
          </cell>
        </row>
        <row r="239">
          <cell r="A239">
            <v>95</v>
          </cell>
          <cell r="B239">
            <v>104</v>
          </cell>
          <cell r="C239" t="str">
            <v>Myanmar</v>
          </cell>
          <cell r="D239">
            <v>0</v>
          </cell>
          <cell r="E239">
            <v>5</v>
          </cell>
          <cell r="F239" t="str">
            <v>Searo</v>
          </cell>
          <cell r="G239">
            <v>5</v>
          </cell>
          <cell r="H239" t="str">
            <v>oai</v>
          </cell>
          <cell r="I239">
            <v>1</v>
          </cell>
          <cell r="J239" t="str">
            <v>low and middle</v>
          </cell>
          <cell r="K239" t="str">
            <v>females</v>
          </cell>
          <cell r="L239" t="str">
            <v>1995-2000</v>
          </cell>
          <cell r="M239">
            <v>982.906</v>
          </cell>
          <cell r="N239">
            <v>238.858</v>
          </cell>
          <cell r="O239">
            <v>38.843</v>
          </cell>
          <cell r="P239">
            <v>61.346000000000004</v>
          </cell>
          <cell r="Q239">
            <v>77.229</v>
          </cell>
          <cell r="R239">
            <v>120.99199999999999</v>
          </cell>
          <cell r="S239">
            <v>165.263</v>
          </cell>
          <cell r="T239">
            <v>280.375</v>
          </cell>
        </row>
        <row r="240">
          <cell r="A240">
            <v>7</v>
          </cell>
          <cell r="B240">
            <v>108</v>
          </cell>
          <cell r="C240" t="str">
            <v>Burundi</v>
          </cell>
          <cell r="D240">
            <v>0</v>
          </cell>
          <cell r="E240">
            <v>1</v>
          </cell>
          <cell r="F240" t="str">
            <v>Afro</v>
          </cell>
          <cell r="G240">
            <v>6</v>
          </cell>
          <cell r="H240" t="str">
            <v>ssa</v>
          </cell>
          <cell r="I240">
            <v>1</v>
          </cell>
          <cell r="J240" t="str">
            <v>low and middle</v>
          </cell>
          <cell r="K240" t="str">
            <v>females</v>
          </cell>
          <cell r="L240" t="str">
            <v>1995-2000</v>
          </cell>
          <cell r="M240">
            <v>316.651</v>
          </cell>
          <cell r="N240">
            <v>118.354</v>
          </cell>
          <cell r="O240">
            <v>32.872</v>
          </cell>
          <cell r="P240">
            <v>32.296</v>
          </cell>
          <cell r="Q240">
            <v>45.658</v>
          </cell>
          <cell r="R240">
            <v>33.038</v>
          </cell>
          <cell r="S240">
            <v>19.688000000000002</v>
          </cell>
          <cell r="T240">
            <v>34.745</v>
          </cell>
        </row>
        <row r="241">
          <cell r="A241">
            <v>121</v>
          </cell>
          <cell r="B241">
            <v>112</v>
          </cell>
          <cell r="C241" t="str">
            <v>Belarus</v>
          </cell>
          <cell r="D241">
            <v>0</v>
          </cell>
          <cell r="E241">
            <v>4</v>
          </cell>
          <cell r="F241" t="str">
            <v>Euro</v>
          </cell>
          <cell r="G241">
            <v>2</v>
          </cell>
          <cell r="H241" t="str">
            <v>fse</v>
          </cell>
          <cell r="I241">
            <v>1</v>
          </cell>
          <cell r="J241" t="str">
            <v>low and middle</v>
          </cell>
          <cell r="K241" t="str">
            <v>females</v>
          </cell>
          <cell r="L241" t="str">
            <v>1995-2000</v>
          </cell>
          <cell r="M241">
            <v>332.265</v>
          </cell>
          <cell r="N241">
            <v>5.083</v>
          </cell>
          <cell r="O241">
            <v>1.263</v>
          </cell>
          <cell r="P241">
            <v>3.7489999999999997</v>
          </cell>
          <cell r="Q241">
            <v>10.676</v>
          </cell>
          <cell r="R241">
            <v>28.933999999999997</v>
          </cell>
          <cell r="S241">
            <v>57.82</v>
          </cell>
          <cell r="T241">
            <v>224.74</v>
          </cell>
        </row>
        <row r="242">
          <cell r="A242">
            <v>90</v>
          </cell>
          <cell r="B242">
            <v>116</v>
          </cell>
          <cell r="C242" t="str">
            <v>Cambodia</v>
          </cell>
          <cell r="D242">
            <v>0</v>
          </cell>
          <cell r="E242">
            <v>6</v>
          </cell>
          <cell r="F242" t="str">
            <v>Wpro</v>
          </cell>
          <cell r="G242">
            <v>5</v>
          </cell>
          <cell r="H242" t="str">
            <v>oai</v>
          </cell>
          <cell r="I242">
            <v>1</v>
          </cell>
          <cell r="J242" t="str">
            <v>low and middle</v>
          </cell>
          <cell r="K242" t="str">
            <v>females</v>
          </cell>
          <cell r="L242" t="str">
            <v>1995-2000</v>
          </cell>
          <cell r="M242">
            <v>334.1</v>
          </cell>
          <cell r="N242">
            <v>116.862</v>
          </cell>
          <cell r="O242">
            <v>23.845</v>
          </cell>
          <cell r="P242">
            <v>28.951</v>
          </cell>
          <cell r="Q242">
            <v>39.086</v>
          </cell>
          <cell r="R242">
            <v>39.647000000000006</v>
          </cell>
          <cell r="S242">
            <v>34.067</v>
          </cell>
          <cell r="T242">
            <v>51.642</v>
          </cell>
        </row>
        <row r="243">
          <cell r="A243">
            <v>26</v>
          </cell>
          <cell r="B243">
            <v>120</v>
          </cell>
          <cell r="C243" t="str">
            <v>Cameroon</v>
          </cell>
          <cell r="D243">
            <v>0</v>
          </cell>
          <cell r="E243">
            <v>1</v>
          </cell>
          <cell r="F243" t="str">
            <v>Afro</v>
          </cell>
          <cell r="G243">
            <v>6</v>
          </cell>
          <cell r="H243" t="str">
            <v>ssa</v>
          </cell>
          <cell r="I243">
            <v>1</v>
          </cell>
          <cell r="J243" t="str">
            <v>low and middle</v>
          </cell>
          <cell r="K243" t="str">
            <v>females</v>
          </cell>
          <cell r="L243" t="str">
            <v>1995-2000</v>
          </cell>
          <cell r="M243">
            <v>424.486</v>
          </cell>
          <cell r="N243">
            <v>151.011</v>
          </cell>
          <cell r="O243">
            <v>33.51</v>
          </cell>
          <cell r="P243">
            <v>38.632</v>
          </cell>
          <cell r="Q243">
            <v>48.277</v>
          </cell>
          <cell r="R243">
            <v>45.282000000000004</v>
          </cell>
          <cell r="S243">
            <v>36.205</v>
          </cell>
          <cell r="T243">
            <v>71.56900000000002</v>
          </cell>
        </row>
        <row r="244">
          <cell r="A244">
            <v>198</v>
          </cell>
          <cell r="B244">
            <v>124</v>
          </cell>
          <cell r="C244" t="str">
            <v>Canada</v>
          </cell>
          <cell r="D244">
            <v>0</v>
          </cell>
          <cell r="E244">
            <v>2</v>
          </cell>
          <cell r="F244" t="str">
            <v>Amro</v>
          </cell>
          <cell r="G244">
            <v>1</v>
          </cell>
          <cell r="H244" t="str">
            <v>eme</v>
          </cell>
          <cell r="I244">
            <v>4</v>
          </cell>
          <cell r="J244" t="str">
            <v>high</v>
          </cell>
          <cell r="K244" t="str">
            <v>females</v>
          </cell>
          <cell r="L244" t="str">
            <v>1995-2000</v>
          </cell>
          <cell r="M244">
            <v>509</v>
          </cell>
          <cell r="N244">
            <v>5.66</v>
          </cell>
          <cell r="O244">
            <v>1.234</v>
          </cell>
          <cell r="P244">
            <v>4.962</v>
          </cell>
          <cell r="Q244">
            <v>14.424</v>
          </cell>
          <cell r="R244">
            <v>39.758</v>
          </cell>
          <cell r="S244">
            <v>59.83</v>
          </cell>
          <cell r="T244">
            <v>383.132</v>
          </cell>
        </row>
        <row r="245">
          <cell r="A245">
            <v>50</v>
          </cell>
          <cell r="B245">
            <v>132</v>
          </cell>
          <cell r="C245" t="str">
            <v>Cape Verde</v>
          </cell>
          <cell r="D245">
            <v>0</v>
          </cell>
          <cell r="E245">
            <v>1</v>
          </cell>
          <cell r="F245" t="str">
            <v>Afro</v>
          </cell>
          <cell r="G245">
            <v>6</v>
          </cell>
          <cell r="H245" t="str">
            <v>ssa</v>
          </cell>
          <cell r="I245">
            <v>1</v>
          </cell>
          <cell r="J245" t="str">
            <v>low and middle</v>
          </cell>
          <cell r="K245" t="str">
            <v>females</v>
          </cell>
          <cell r="L245" t="str">
            <v>1995-2000</v>
          </cell>
          <cell r="M245">
            <v>6.556</v>
          </cell>
          <cell r="N245">
            <v>1.905</v>
          </cell>
          <cell r="O245">
            <v>0.102</v>
          </cell>
          <cell r="P245">
            <v>0.235</v>
          </cell>
          <cell r="Q245">
            <v>0.374</v>
          </cell>
          <cell r="R245">
            <v>0.42400000000000004</v>
          </cell>
          <cell r="S245">
            <v>0.914</v>
          </cell>
          <cell r="T245">
            <v>2.602</v>
          </cell>
        </row>
        <row r="246">
          <cell r="A246">
            <v>27</v>
          </cell>
          <cell r="B246">
            <v>140</v>
          </cell>
          <cell r="C246" t="str">
            <v>Central African Republic</v>
          </cell>
          <cell r="D246">
            <v>0</v>
          </cell>
          <cell r="E246">
            <v>1</v>
          </cell>
          <cell r="F246" t="str">
            <v>Afro</v>
          </cell>
          <cell r="G246">
            <v>6</v>
          </cell>
          <cell r="H246" t="str">
            <v>ssa</v>
          </cell>
          <cell r="I246">
            <v>1</v>
          </cell>
          <cell r="J246" t="str">
            <v>low and middle</v>
          </cell>
          <cell r="K246" t="str">
            <v>females</v>
          </cell>
          <cell r="L246" t="str">
            <v>1995-2000</v>
          </cell>
          <cell r="M246">
            <v>155.322</v>
          </cell>
          <cell r="N246">
            <v>46.704</v>
          </cell>
          <cell r="O246">
            <v>13.109</v>
          </cell>
          <cell r="P246">
            <v>15.963000000000001</v>
          </cell>
          <cell r="Q246">
            <v>24.152</v>
          </cell>
          <cell r="R246">
            <v>19.811</v>
          </cell>
          <cell r="S246">
            <v>12.875</v>
          </cell>
          <cell r="T246">
            <v>22.707999999999995</v>
          </cell>
        </row>
        <row r="247">
          <cell r="A247">
            <v>84</v>
          </cell>
          <cell r="B247">
            <v>144</v>
          </cell>
          <cell r="C247" t="str">
            <v>Sri Lanka</v>
          </cell>
          <cell r="D247">
            <v>0</v>
          </cell>
          <cell r="E247">
            <v>5</v>
          </cell>
          <cell r="F247" t="str">
            <v>Searo</v>
          </cell>
          <cell r="G247">
            <v>5</v>
          </cell>
          <cell r="H247" t="str">
            <v>oai</v>
          </cell>
          <cell r="I247">
            <v>1</v>
          </cell>
          <cell r="J247" t="str">
            <v>low and middle</v>
          </cell>
          <cell r="K247" t="str">
            <v>females</v>
          </cell>
          <cell r="L247" t="str">
            <v>1995-2000</v>
          </cell>
          <cell r="M247">
            <v>226.414</v>
          </cell>
          <cell r="N247">
            <v>16.011</v>
          </cell>
          <cell r="O247">
            <v>2.7760000000000002</v>
          </cell>
          <cell r="P247">
            <v>8.628</v>
          </cell>
          <cell r="Q247">
            <v>13.286</v>
          </cell>
          <cell r="R247">
            <v>26.95</v>
          </cell>
          <cell r="S247">
            <v>38.685</v>
          </cell>
          <cell r="T247">
            <v>120.078</v>
          </cell>
        </row>
        <row r="248">
          <cell r="A248">
            <v>28</v>
          </cell>
          <cell r="B248">
            <v>148</v>
          </cell>
          <cell r="C248" t="str">
            <v>Chad</v>
          </cell>
          <cell r="D248">
            <v>0</v>
          </cell>
          <cell r="E248">
            <v>1</v>
          </cell>
          <cell r="F248" t="str">
            <v>Afro</v>
          </cell>
          <cell r="G248">
            <v>6</v>
          </cell>
          <cell r="H248" t="str">
            <v>ssa</v>
          </cell>
          <cell r="I248">
            <v>1</v>
          </cell>
          <cell r="J248" t="str">
            <v>low and middle</v>
          </cell>
          <cell r="K248" t="str">
            <v>females</v>
          </cell>
          <cell r="L248" t="str">
            <v>1995-2000</v>
          </cell>
          <cell r="M248">
            <v>305.513</v>
          </cell>
          <cell r="N248">
            <v>131.552</v>
          </cell>
          <cell r="O248">
            <v>31.872</v>
          </cell>
          <cell r="P248">
            <v>26.148000000000003</v>
          </cell>
          <cell r="Q248">
            <v>29.549</v>
          </cell>
          <cell r="R248">
            <v>26.463</v>
          </cell>
          <cell r="S248">
            <v>22.045</v>
          </cell>
          <cell r="T248">
            <v>37.884</v>
          </cell>
        </row>
        <row r="249">
          <cell r="A249">
            <v>188</v>
          </cell>
          <cell r="B249">
            <v>152</v>
          </cell>
          <cell r="C249" t="str">
            <v>Chile</v>
          </cell>
          <cell r="D249">
            <v>0</v>
          </cell>
          <cell r="E249">
            <v>2</v>
          </cell>
          <cell r="F249" t="str">
            <v>Amro</v>
          </cell>
          <cell r="G249">
            <v>7</v>
          </cell>
          <cell r="H249" t="str">
            <v>lac</v>
          </cell>
          <cell r="I249">
            <v>1</v>
          </cell>
          <cell r="J249" t="str">
            <v>low and middle</v>
          </cell>
          <cell r="K249" t="str">
            <v>females</v>
          </cell>
          <cell r="L249" t="str">
            <v>1995-2000</v>
          </cell>
          <cell r="M249">
            <v>192.567</v>
          </cell>
          <cell r="N249">
            <v>9.938</v>
          </cell>
          <cell r="O249">
            <v>1.459</v>
          </cell>
          <cell r="P249">
            <v>3.728</v>
          </cell>
          <cell r="Q249">
            <v>9.116999999999999</v>
          </cell>
          <cell r="R249">
            <v>21.646</v>
          </cell>
          <cell r="S249">
            <v>28.902</v>
          </cell>
          <cell r="T249">
            <v>117.77699999999999</v>
          </cell>
        </row>
        <row r="250">
          <cell r="A250">
            <v>66</v>
          </cell>
          <cell r="B250">
            <v>156</v>
          </cell>
          <cell r="C250" t="str">
            <v>China (5)</v>
          </cell>
          <cell r="D250">
            <v>0</v>
          </cell>
          <cell r="E250">
            <v>6</v>
          </cell>
          <cell r="F250" t="str">
            <v>Wpro</v>
          </cell>
          <cell r="G250">
            <v>4</v>
          </cell>
          <cell r="H250" t="str">
            <v>chn</v>
          </cell>
          <cell r="I250">
            <v>5</v>
          </cell>
          <cell r="J250" t="str">
            <v>chn</v>
          </cell>
          <cell r="K250" t="str">
            <v>females</v>
          </cell>
          <cell r="L250" t="str">
            <v>1995-2000</v>
          </cell>
          <cell r="M250">
            <v>19110.344</v>
          </cell>
          <cell r="N250">
            <v>2598.67</v>
          </cell>
          <cell r="O250">
            <v>186.881</v>
          </cell>
          <cell r="P250">
            <v>547.013</v>
          </cell>
          <cell r="Q250">
            <v>913.2620000000001</v>
          </cell>
          <cell r="R250">
            <v>1978.7529999999997</v>
          </cell>
          <cell r="S250">
            <v>3115.5910000000003</v>
          </cell>
          <cell r="T250">
            <v>9770.174</v>
          </cell>
        </row>
        <row r="251">
          <cell r="A251">
            <v>189</v>
          </cell>
          <cell r="B251">
            <v>170</v>
          </cell>
          <cell r="C251" t="str">
            <v>Colombia</v>
          </cell>
          <cell r="D251">
            <v>0</v>
          </cell>
          <cell r="E251">
            <v>2</v>
          </cell>
          <cell r="F251" t="str">
            <v>Amro</v>
          </cell>
          <cell r="G251">
            <v>7</v>
          </cell>
          <cell r="H251" t="str">
            <v>lac</v>
          </cell>
          <cell r="I251">
            <v>1</v>
          </cell>
          <cell r="J251" t="str">
            <v>low and middle</v>
          </cell>
          <cell r="K251" t="str">
            <v>females</v>
          </cell>
          <cell r="L251" t="str">
            <v>1995-2000</v>
          </cell>
          <cell r="M251">
            <v>500.412</v>
          </cell>
          <cell r="N251">
            <v>85.136</v>
          </cell>
          <cell r="O251">
            <v>9.681999999999999</v>
          </cell>
          <cell r="P251">
            <v>24.409</v>
          </cell>
          <cell r="Q251">
            <v>36.187999999999995</v>
          </cell>
          <cell r="R251">
            <v>60.584</v>
          </cell>
          <cell r="S251">
            <v>69.135</v>
          </cell>
          <cell r="T251">
            <v>215.278</v>
          </cell>
        </row>
        <row r="252">
          <cell r="A252">
            <v>8</v>
          </cell>
          <cell r="B252">
            <v>174</v>
          </cell>
          <cell r="C252" t="str">
            <v>Comoros</v>
          </cell>
          <cell r="D252">
            <v>0</v>
          </cell>
          <cell r="E252">
            <v>1</v>
          </cell>
          <cell r="F252" t="str">
            <v>Afro</v>
          </cell>
          <cell r="G252">
            <v>6</v>
          </cell>
          <cell r="H252" t="str">
            <v>ssa</v>
          </cell>
          <cell r="I252">
            <v>1</v>
          </cell>
          <cell r="J252" t="str">
            <v>low and middle</v>
          </cell>
          <cell r="K252" t="str">
            <v>females</v>
          </cell>
          <cell r="L252" t="str">
            <v>1995-2000</v>
          </cell>
          <cell r="M252">
            <v>14.583</v>
          </cell>
          <cell r="N252">
            <v>5.804</v>
          </cell>
          <cell r="O252">
            <v>0.819</v>
          </cell>
          <cell r="P252">
            <v>1.459</v>
          </cell>
          <cell r="Q252">
            <v>1.256</v>
          </cell>
          <cell r="R252">
            <v>1.408</v>
          </cell>
          <cell r="S252">
            <v>1.365</v>
          </cell>
          <cell r="T252">
            <v>2.4720000000000004</v>
          </cell>
        </row>
        <row r="253">
          <cell r="A253">
            <v>29</v>
          </cell>
          <cell r="B253">
            <v>178</v>
          </cell>
          <cell r="C253" t="str">
            <v>Congo</v>
          </cell>
          <cell r="D253">
            <v>0</v>
          </cell>
          <cell r="E253">
            <v>1</v>
          </cell>
          <cell r="F253" t="str">
            <v>Afro</v>
          </cell>
          <cell r="G253">
            <v>6</v>
          </cell>
          <cell r="H253" t="str">
            <v>ssa</v>
          </cell>
          <cell r="I253">
            <v>1</v>
          </cell>
          <cell r="J253" t="str">
            <v>low and middle</v>
          </cell>
          <cell r="K253" t="str">
            <v>females</v>
          </cell>
          <cell r="L253" t="str">
            <v>1995-2000</v>
          </cell>
          <cell r="M253">
            <v>101.951</v>
          </cell>
          <cell r="N253">
            <v>34.916</v>
          </cell>
          <cell r="O253">
            <v>7.838</v>
          </cell>
          <cell r="P253">
            <v>10.254000000000001</v>
          </cell>
          <cell r="Q253">
            <v>15.123</v>
          </cell>
          <cell r="R253">
            <v>12.137</v>
          </cell>
          <cell r="S253">
            <v>7.5920000000000005</v>
          </cell>
          <cell r="T253">
            <v>14.091000000000003</v>
          </cell>
        </row>
        <row r="254">
          <cell r="A254">
            <v>30</v>
          </cell>
          <cell r="B254">
            <v>180</v>
          </cell>
          <cell r="C254" t="str">
            <v>Dem. Republic of the Congo</v>
          </cell>
          <cell r="D254">
            <v>0</v>
          </cell>
          <cell r="E254">
            <v>1</v>
          </cell>
          <cell r="F254" t="str">
            <v>Afro</v>
          </cell>
          <cell r="G254">
            <v>6</v>
          </cell>
          <cell r="H254" t="str">
            <v>ssa</v>
          </cell>
          <cell r="I254">
            <v>1</v>
          </cell>
          <cell r="J254" t="str">
            <v>low and middle</v>
          </cell>
          <cell r="K254" t="str">
            <v>females</v>
          </cell>
          <cell r="L254" t="str">
            <v>1995-2000</v>
          </cell>
          <cell r="M254">
            <v>1715.883</v>
          </cell>
          <cell r="N254">
            <v>728.853</v>
          </cell>
          <cell r="O254">
            <v>157.602</v>
          </cell>
          <cell r="P254">
            <v>151.349</v>
          </cell>
          <cell r="Q254">
            <v>187.377</v>
          </cell>
          <cell r="R254">
            <v>164.585</v>
          </cell>
          <cell r="S254">
            <v>120.265</v>
          </cell>
          <cell r="T254">
            <v>205.852</v>
          </cell>
        </row>
        <row r="255">
          <cell r="A255">
            <v>177</v>
          </cell>
          <cell r="B255">
            <v>188</v>
          </cell>
          <cell r="C255" t="str">
            <v>Costa Rica</v>
          </cell>
          <cell r="D255">
            <v>0</v>
          </cell>
          <cell r="E255">
            <v>2</v>
          </cell>
          <cell r="F255" t="str">
            <v>Amro</v>
          </cell>
          <cell r="G255">
            <v>7</v>
          </cell>
          <cell r="H255" t="str">
            <v>lac</v>
          </cell>
          <cell r="I255">
            <v>1</v>
          </cell>
          <cell r="J255" t="str">
            <v>low and middle</v>
          </cell>
          <cell r="K255" t="str">
            <v>females</v>
          </cell>
          <cell r="L255" t="str">
            <v>1995-2000</v>
          </cell>
          <cell r="M255">
            <v>31.822</v>
          </cell>
          <cell r="N255">
            <v>2.784</v>
          </cell>
          <cell r="O255">
            <v>0.441</v>
          </cell>
          <cell r="P255">
            <v>0.998</v>
          </cell>
          <cell r="Q255">
            <v>1.9780000000000002</v>
          </cell>
          <cell r="R255">
            <v>3.5669999999999997</v>
          </cell>
          <cell r="S255">
            <v>4.413</v>
          </cell>
          <cell r="T255">
            <v>17.641000000000002</v>
          </cell>
        </row>
        <row r="256">
          <cell r="A256">
            <v>145</v>
          </cell>
          <cell r="B256">
            <v>191</v>
          </cell>
          <cell r="C256" t="str">
            <v>Croatia</v>
          </cell>
          <cell r="D256">
            <v>0</v>
          </cell>
          <cell r="E256">
            <v>4</v>
          </cell>
          <cell r="F256" t="str">
            <v>Euro</v>
          </cell>
          <cell r="G256">
            <v>2</v>
          </cell>
          <cell r="H256" t="str">
            <v>fse</v>
          </cell>
          <cell r="I256">
            <v>1</v>
          </cell>
          <cell r="J256" t="str">
            <v>low and middle</v>
          </cell>
          <cell r="K256" t="str">
            <v>females</v>
          </cell>
          <cell r="L256" t="str">
            <v>1995-2000</v>
          </cell>
          <cell r="M256">
            <v>125.279</v>
          </cell>
          <cell r="N256">
            <v>1.295</v>
          </cell>
          <cell r="O256">
            <v>0.296</v>
          </cell>
          <cell r="P256">
            <v>0.883</v>
          </cell>
          <cell r="Q256">
            <v>2.706</v>
          </cell>
          <cell r="R256">
            <v>9.626000000000001</v>
          </cell>
          <cell r="S256">
            <v>20.675</v>
          </cell>
          <cell r="T256">
            <v>89.798</v>
          </cell>
        </row>
        <row r="257">
          <cell r="A257">
            <v>166</v>
          </cell>
          <cell r="B257">
            <v>192</v>
          </cell>
          <cell r="C257" t="str">
            <v>Cuba</v>
          </cell>
          <cell r="D257">
            <v>0</v>
          </cell>
          <cell r="E257">
            <v>2</v>
          </cell>
          <cell r="F257" t="str">
            <v>Amro</v>
          </cell>
          <cell r="G257">
            <v>7</v>
          </cell>
          <cell r="H257" t="str">
            <v>lac</v>
          </cell>
          <cell r="I257">
            <v>1</v>
          </cell>
          <cell r="J257" t="str">
            <v>low and middle</v>
          </cell>
          <cell r="K257" t="str">
            <v>females</v>
          </cell>
          <cell r="L257" t="str">
            <v>1995-2000</v>
          </cell>
          <cell r="M257">
            <v>178.393</v>
          </cell>
          <cell r="N257">
            <v>3.558</v>
          </cell>
          <cell r="O257">
            <v>1.1989999999999998</v>
          </cell>
          <cell r="P257">
            <v>5.675</v>
          </cell>
          <cell r="Q257">
            <v>9.322</v>
          </cell>
          <cell r="R257">
            <v>20.957</v>
          </cell>
          <cell r="S257">
            <v>24.333</v>
          </cell>
          <cell r="T257">
            <v>113.34899999999999</v>
          </cell>
        </row>
        <row r="258">
          <cell r="A258">
            <v>104</v>
          </cell>
          <cell r="B258">
            <v>196</v>
          </cell>
          <cell r="C258" t="str">
            <v>Cyprus</v>
          </cell>
          <cell r="D258">
            <v>0</v>
          </cell>
          <cell r="E258">
            <v>3</v>
          </cell>
          <cell r="F258" t="str">
            <v>Emro</v>
          </cell>
          <cell r="G258">
            <v>8</v>
          </cell>
          <cell r="H258" t="str">
            <v>mec</v>
          </cell>
          <cell r="I258">
            <v>4</v>
          </cell>
          <cell r="J258" t="str">
            <v>high</v>
          </cell>
          <cell r="K258" t="str">
            <v>females</v>
          </cell>
          <cell r="L258" t="str">
            <v>1995-2000</v>
          </cell>
          <cell r="M258">
            <v>13.247</v>
          </cell>
          <cell r="N258">
            <v>0.242</v>
          </cell>
          <cell r="O258">
            <v>0.038000000000000006</v>
          </cell>
          <cell r="P258">
            <v>0.17</v>
          </cell>
          <cell r="Q258">
            <v>0.317</v>
          </cell>
          <cell r="R258">
            <v>1.014</v>
          </cell>
          <cell r="S258">
            <v>1.483</v>
          </cell>
          <cell r="T258">
            <v>9.982999999999999</v>
          </cell>
        </row>
        <row r="259">
          <cell r="A259">
            <v>123</v>
          </cell>
          <cell r="B259">
            <v>203</v>
          </cell>
          <cell r="C259" t="str">
            <v>Czech Republic</v>
          </cell>
          <cell r="D259">
            <v>0</v>
          </cell>
          <cell r="E259">
            <v>4</v>
          </cell>
          <cell r="F259" t="str">
            <v>Euro</v>
          </cell>
          <cell r="G259">
            <v>2</v>
          </cell>
          <cell r="H259" t="str">
            <v>fse</v>
          </cell>
          <cell r="I259">
            <v>1</v>
          </cell>
          <cell r="J259" t="str">
            <v>low and middle</v>
          </cell>
          <cell r="K259" t="str">
            <v>females</v>
          </cell>
          <cell r="L259" t="str">
            <v>1995-2000</v>
          </cell>
          <cell r="M259">
            <v>279.121</v>
          </cell>
          <cell r="N259">
            <v>1.71</v>
          </cell>
          <cell r="O259">
            <v>0.591</v>
          </cell>
          <cell r="P259">
            <v>2.053</v>
          </cell>
          <cell r="Q259">
            <v>5.185</v>
          </cell>
          <cell r="R259">
            <v>21.612</v>
          </cell>
          <cell r="S259">
            <v>36.497</v>
          </cell>
          <cell r="T259">
            <v>211.47300000000004</v>
          </cell>
        </row>
        <row r="260">
          <cell r="A260">
            <v>48</v>
          </cell>
          <cell r="B260">
            <v>204</v>
          </cell>
          <cell r="C260" t="str">
            <v>Benin</v>
          </cell>
          <cell r="D260">
            <v>0</v>
          </cell>
          <cell r="E260">
            <v>1</v>
          </cell>
          <cell r="F260" t="str">
            <v>Afro</v>
          </cell>
          <cell r="G260">
            <v>6</v>
          </cell>
          <cell r="H260" t="str">
            <v>ssa</v>
          </cell>
          <cell r="I260">
            <v>1</v>
          </cell>
          <cell r="J260" t="str">
            <v>low and middle</v>
          </cell>
          <cell r="K260" t="str">
            <v>females</v>
          </cell>
          <cell r="L260" t="str">
            <v>1995-2000</v>
          </cell>
          <cell r="M260">
            <v>173.3</v>
          </cell>
          <cell r="N260">
            <v>74.037</v>
          </cell>
          <cell r="O260">
            <v>18.302</v>
          </cell>
          <cell r="P260">
            <v>15.648</v>
          </cell>
          <cell r="Q260">
            <v>17.394000000000002</v>
          </cell>
          <cell r="R260">
            <v>14.155</v>
          </cell>
          <cell r="S260">
            <v>11.206</v>
          </cell>
          <cell r="T260">
            <v>22.558</v>
          </cell>
        </row>
        <row r="261">
          <cell r="A261">
            <v>132</v>
          </cell>
          <cell r="B261">
            <v>208</v>
          </cell>
          <cell r="C261" t="str">
            <v>Denmark</v>
          </cell>
          <cell r="D261">
            <v>0</v>
          </cell>
          <cell r="E261">
            <v>4</v>
          </cell>
          <cell r="F261" t="str">
            <v>Euro</v>
          </cell>
          <cell r="G261">
            <v>1</v>
          </cell>
          <cell r="H261" t="str">
            <v>eme</v>
          </cell>
          <cell r="I261">
            <v>4</v>
          </cell>
          <cell r="J261" t="str">
            <v>high</v>
          </cell>
          <cell r="K261" t="str">
            <v>females</v>
          </cell>
          <cell r="L261" t="str">
            <v>1995-2000</v>
          </cell>
          <cell r="M261">
            <v>153.093</v>
          </cell>
          <cell r="N261">
            <v>1.183</v>
          </cell>
          <cell r="O261">
            <v>0.21400000000000002</v>
          </cell>
          <cell r="P261">
            <v>0.842</v>
          </cell>
          <cell r="Q261">
            <v>3.06</v>
          </cell>
          <cell r="R261">
            <v>13.71</v>
          </cell>
          <cell r="S261">
            <v>17.995</v>
          </cell>
          <cell r="T261">
            <v>116.08900000000001</v>
          </cell>
        </row>
        <row r="262">
          <cell r="A262">
            <v>167</v>
          </cell>
          <cell r="B262">
            <v>214</v>
          </cell>
          <cell r="C262" t="str">
            <v>Dominican Republic</v>
          </cell>
          <cell r="D262">
            <v>0</v>
          </cell>
          <cell r="E262">
            <v>2</v>
          </cell>
          <cell r="F262" t="str">
            <v>Amro</v>
          </cell>
          <cell r="G262">
            <v>7</v>
          </cell>
          <cell r="H262" t="str">
            <v>lac</v>
          </cell>
          <cell r="I262">
            <v>1</v>
          </cell>
          <cell r="J262" t="str">
            <v>low and middle</v>
          </cell>
          <cell r="K262" t="str">
            <v>females</v>
          </cell>
          <cell r="L262" t="str">
            <v>1995-2000</v>
          </cell>
          <cell r="M262">
            <v>94.394</v>
          </cell>
          <cell r="N262">
            <v>19.808</v>
          </cell>
          <cell r="O262">
            <v>2.89</v>
          </cell>
          <cell r="P262">
            <v>5.236</v>
          </cell>
          <cell r="Q262">
            <v>8.164</v>
          </cell>
          <cell r="R262">
            <v>11.137</v>
          </cell>
          <cell r="S262">
            <v>12.69</v>
          </cell>
          <cell r="T262">
            <v>34.469</v>
          </cell>
        </row>
        <row r="263">
          <cell r="A263">
            <v>190</v>
          </cell>
          <cell r="B263">
            <v>218</v>
          </cell>
          <cell r="C263" t="str">
            <v>Ecuador</v>
          </cell>
          <cell r="D263">
            <v>0</v>
          </cell>
          <cell r="E263">
            <v>2</v>
          </cell>
          <cell r="F263" t="str">
            <v>Amro</v>
          </cell>
          <cell r="G263">
            <v>7</v>
          </cell>
          <cell r="H263" t="str">
            <v>lac</v>
          </cell>
          <cell r="I263">
            <v>1</v>
          </cell>
          <cell r="J263" t="str">
            <v>low and middle</v>
          </cell>
          <cell r="K263" t="str">
            <v>females</v>
          </cell>
          <cell r="L263" t="str">
            <v>1995-2000</v>
          </cell>
          <cell r="M263">
            <v>160.185</v>
          </cell>
          <cell r="N263">
            <v>40.336</v>
          </cell>
          <cell r="O263">
            <v>4.7219999999999995</v>
          </cell>
          <cell r="P263">
            <v>9.83</v>
          </cell>
          <cell r="Q263">
            <v>12.409</v>
          </cell>
          <cell r="R263">
            <v>16.48</v>
          </cell>
          <cell r="S263">
            <v>17.947000000000003</v>
          </cell>
          <cell r="T263">
            <v>58.461</v>
          </cell>
        </row>
        <row r="264">
          <cell r="A264">
            <v>178</v>
          </cell>
          <cell r="B264">
            <v>222</v>
          </cell>
          <cell r="C264" t="str">
            <v>El Salvador</v>
          </cell>
          <cell r="D264">
            <v>0</v>
          </cell>
          <cell r="E264">
            <v>2</v>
          </cell>
          <cell r="F264" t="str">
            <v>Amro</v>
          </cell>
          <cell r="G264">
            <v>7</v>
          </cell>
          <cell r="H264" t="str">
            <v>lac</v>
          </cell>
          <cell r="I264">
            <v>1</v>
          </cell>
          <cell r="J264" t="str">
            <v>low and middle</v>
          </cell>
          <cell r="K264" t="str">
            <v>females</v>
          </cell>
          <cell r="L264" t="str">
            <v>1995-2000</v>
          </cell>
          <cell r="M264">
            <v>82.934</v>
          </cell>
          <cell r="N264">
            <v>15.03</v>
          </cell>
          <cell r="O264">
            <v>2.248</v>
          </cell>
          <cell r="P264">
            <v>6.291</v>
          </cell>
          <cell r="Q264">
            <v>7.468999999999999</v>
          </cell>
          <cell r="R264">
            <v>9.781</v>
          </cell>
          <cell r="S264">
            <v>10.339</v>
          </cell>
          <cell r="T264">
            <v>31.776</v>
          </cell>
        </row>
        <row r="265">
          <cell r="A265">
            <v>31</v>
          </cell>
          <cell r="B265">
            <v>226</v>
          </cell>
          <cell r="C265" t="str">
            <v>Equatorial Guinea</v>
          </cell>
          <cell r="D265">
            <v>0</v>
          </cell>
          <cell r="E265">
            <v>1</v>
          </cell>
          <cell r="F265" t="str">
            <v>Afro</v>
          </cell>
          <cell r="G265">
            <v>6</v>
          </cell>
          <cell r="H265" t="str">
            <v>ssa</v>
          </cell>
          <cell r="I265">
            <v>1</v>
          </cell>
          <cell r="J265" t="str">
            <v>low and middle</v>
          </cell>
          <cell r="K265" t="str">
            <v>females</v>
          </cell>
          <cell r="L265" t="str">
            <v>1995-2000</v>
          </cell>
          <cell r="M265">
            <v>16.691</v>
          </cell>
          <cell r="N265">
            <v>7.31</v>
          </cell>
          <cell r="O265">
            <v>1.396</v>
          </cell>
          <cell r="P265">
            <v>1.347</v>
          </cell>
          <cell r="Q265">
            <v>1.309</v>
          </cell>
          <cell r="R265">
            <v>1.327</v>
          </cell>
          <cell r="S265">
            <v>1.366</v>
          </cell>
          <cell r="T265">
            <v>2.6359999999999997</v>
          </cell>
        </row>
        <row r="266">
          <cell r="A266">
            <v>11</v>
          </cell>
          <cell r="B266">
            <v>231</v>
          </cell>
          <cell r="C266" t="str">
            <v>Ethiopia</v>
          </cell>
          <cell r="D266">
            <v>0</v>
          </cell>
          <cell r="E266">
            <v>1</v>
          </cell>
          <cell r="F266" t="str">
            <v>Afro</v>
          </cell>
          <cell r="G266">
            <v>6</v>
          </cell>
          <cell r="H266" t="str">
            <v>ssa</v>
          </cell>
          <cell r="I266">
            <v>1</v>
          </cell>
          <cell r="J266" t="str">
            <v>low and middle</v>
          </cell>
          <cell r="K266" t="str">
            <v>females</v>
          </cell>
          <cell r="L266" t="str">
            <v>1995-2000</v>
          </cell>
          <cell r="M266">
            <v>2829.905</v>
          </cell>
          <cell r="N266">
            <v>1153.869</v>
          </cell>
          <cell r="O266">
            <v>265.86</v>
          </cell>
          <cell r="P266">
            <v>267.685</v>
          </cell>
          <cell r="Q266">
            <v>375.39</v>
          </cell>
          <cell r="R266">
            <v>298.51800000000003</v>
          </cell>
          <cell r="S266">
            <v>182.53199999999998</v>
          </cell>
          <cell r="T266">
            <v>286.05100000000004</v>
          </cell>
        </row>
        <row r="267">
          <cell r="A267">
            <v>10</v>
          </cell>
          <cell r="B267">
            <v>232</v>
          </cell>
          <cell r="C267" t="str">
            <v>Eritrea</v>
          </cell>
          <cell r="D267">
            <v>0</v>
          </cell>
          <cell r="E267">
            <v>1</v>
          </cell>
          <cell r="F267" t="str">
            <v>Afro</v>
          </cell>
          <cell r="G267">
            <v>6</v>
          </cell>
          <cell r="H267" t="str">
            <v>ssa</v>
          </cell>
          <cell r="I267">
            <v>1</v>
          </cell>
          <cell r="J267" t="str">
            <v>low and middle</v>
          </cell>
          <cell r="K267" t="str">
            <v>females</v>
          </cell>
          <cell r="L267" t="str">
            <v>1995-2000</v>
          </cell>
          <cell r="M267">
            <v>120.968</v>
          </cell>
          <cell r="N267">
            <v>49.423</v>
          </cell>
          <cell r="O267">
            <v>10.34</v>
          </cell>
          <cell r="P267">
            <v>11.704</v>
          </cell>
          <cell r="Q267">
            <v>13.27</v>
          </cell>
          <cell r="R267">
            <v>12.462</v>
          </cell>
          <cell r="S267">
            <v>9.372</v>
          </cell>
          <cell r="T267">
            <v>14.396999999999998</v>
          </cell>
        </row>
        <row r="268">
          <cell r="A268">
            <v>133</v>
          </cell>
          <cell r="B268">
            <v>233</v>
          </cell>
          <cell r="C268" t="str">
            <v>Estonia</v>
          </cell>
          <cell r="D268">
            <v>0</v>
          </cell>
          <cell r="E268">
            <v>4</v>
          </cell>
          <cell r="F268" t="str">
            <v>Euro</v>
          </cell>
          <cell r="G268">
            <v>2</v>
          </cell>
          <cell r="H268" t="str">
            <v>fse</v>
          </cell>
          <cell r="I268">
            <v>1</v>
          </cell>
          <cell r="J268" t="str">
            <v>low and middle</v>
          </cell>
          <cell r="K268" t="str">
            <v>females</v>
          </cell>
          <cell r="L268" t="str">
            <v>1995-2000</v>
          </cell>
          <cell r="M268">
            <v>48.937</v>
          </cell>
          <cell r="N268">
            <v>0.564</v>
          </cell>
          <cell r="O268">
            <v>0.17</v>
          </cell>
          <cell r="P268">
            <v>0.509</v>
          </cell>
          <cell r="Q268">
            <v>1.27</v>
          </cell>
          <cell r="R268">
            <v>3.8409999999999997</v>
          </cell>
          <cell r="S268">
            <v>7.9079999999999995</v>
          </cell>
          <cell r="T268">
            <v>34.675</v>
          </cell>
        </row>
        <row r="269">
          <cell r="A269">
            <v>205</v>
          </cell>
          <cell r="B269">
            <v>242</v>
          </cell>
          <cell r="C269" t="str">
            <v>Fiji</v>
          </cell>
          <cell r="D269">
            <v>0</v>
          </cell>
          <cell r="E269">
            <v>6</v>
          </cell>
          <cell r="F269" t="str">
            <v>Wpro</v>
          </cell>
          <cell r="G269">
            <v>5</v>
          </cell>
          <cell r="H269" t="str">
            <v>oai</v>
          </cell>
          <cell r="I269">
            <v>1</v>
          </cell>
          <cell r="J269" t="str">
            <v>low and middle</v>
          </cell>
          <cell r="K269" t="str">
            <v>females</v>
          </cell>
          <cell r="L269" t="str">
            <v>1995-2000</v>
          </cell>
          <cell r="M269">
            <v>7.564</v>
          </cell>
          <cell r="N269">
            <v>0.764</v>
          </cell>
          <cell r="O269">
            <v>0.094</v>
          </cell>
          <cell r="P269">
            <v>0.266</v>
          </cell>
          <cell r="Q269">
            <v>0.483</v>
          </cell>
          <cell r="R269">
            <v>1.1179999999999999</v>
          </cell>
          <cell r="S269">
            <v>1.421</v>
          </cell>
          <cell r="T269">
            <v>3.418</v>
          </cell>
        </row>
        <row r="270">
          <cell r="A270">
            <v>134</v>
          </cell>
          <cell r="B270">
            <v>246</v>
          </cell>
          <cell r="C270" t="str">
            <v>Finland</v>
          </cell>
          <cell r="D270">
            <v>0</v>
          </cell>
          <cell r="E270">
            <v>4</v>
          </cell>
          <cell r="F270" t="str">
            <v>Euro</v>
          </cell>
          <cell r="G270">
            <v>1</v>
          </cell>
          <cell r="H270" t="str">
            <v>eme</v>
          </cell>
          <cell r="I270">
            <v>4</v>
          </cell>
          <cell r="J270" t="str">
            <v>high</v>
          </cell>
          <cell r="K270" t="str">
            <v>females</v>
          </cell>
          <cell r="L270" t="str">
            <v>1995-2000</v>
          </cell>
          <cell r="M270">
            <v>125.008</v>
          </cell>
          <cell r="N270">
            <v>0.92</v>
          </cell>
          <cell r="O270">
            <v>0.169</v>
          </cell>
          <cell r="P270">
            <v>0.821</v>
          </cell>
          <cell r="Q270">
            <v>2.2039999999999997</v>
          </cell>
          <cell r="R270">
            <v>7.225</v>
          </cell>
          <cell r="S270">
            <v>12.461</v>
          </cell>
          <cell r="T270">
            <v>101.208</v>
          </cell>
        </row>
        <row r="271">
          <cell r="A271">
            <v>157</v>
          </cell>
          <cell r="B271">
            <v>250</v>
          </cell>
          <cell r="C271" t="str">
            <v>France</v>
          </cell>
          <cell r="D271">
            <v>0</v>
          </cell>
          <cell r="E271">
            <v>4</v>
          </cell>
          <cell r="F271" t="str">
            <v>Euro</v>
          </cell>
          <cell r="G271">
            <v>1</v>
          </cell>
          <cell r="H271" t="str">
            <v>eme</v>
          </cell>
          <cell r="I271">
            <v>4</v>
          </cell>
          <cell r="J271" t="str">
            <v>high</v>
          </cell>
          <cell r="K271" t="str">
            <v>females</v>
          </cell>
          <cell r="L271" t="str">
            <v>1995-2000</v>
          </cell>
          <cell r="M271">
            <v>1302.882</v>
          </cell>
          <cell r="N271">
            <v>11.687</v>
          </cell>
          <cell r="O271">
            <v>2.487</v>
          </cell>
          <cell r="P271">
            <v>11.984</v>
          </cell>
          <cell r="Q271">
            <v>31.365</v>
          </cell>
          <cell r="R271">
            <v>73.591</v>
          </cell>
          <cell r="S271">
            <v>114.98</v>
          </cell>
          <cell r="T271">
            <v>1056.788</v>
          </cell>
        </row>
        <row r="272">
          <cell r="A272">
            <v>213</v>
          </cell>
          <cell r="B272">
            <v>258</v>
          </cell>
          <cell r="C272" t="str">
            <v>French Polynesia</v>
          </cell>
          <cell r="G272">
            <v>5</v>
          </cell>
          <cell r="H272" t="str">
            <v>oai</v>
          </cell>
          <cell r="I272">
            <v>4</v>
          </cell>
          <cell r="J272" t="str">
            <v>high</v>
          </cell>
          <cell r="K272" t="str">
            <v>females</v>
          </cell>
          <cell r="L272" t="str">
            <v>1995-2000</v>
          </cell>
          <cell r="M272">
            <v>2.164</v>
          </cell>
          <cell r="N272">
            <v>0.179</v>
          </cell>
          <cell r="O272">
            <v>0.032</v>
          </cell>
          <cell r="P272">
            <v>0.074</v>
          </cell>
          <cell r="Q272">
            <v>0.15200000000000002</v>
          </cell>
          <cell r="R272">
            <v>0.36</v>
          </cell>
          <cell r="S272">
            <v>0.44</v>
          </cell>
          <cell r="T272">
            <v>0.927</v>
          </cell>
        </row>
        <row r="273">
          <cell r="A273">
            <v>9</v>
          </cell>
          <cell r="B273">
            <v>262</v>
          </cell>
          <cell r="C273" t="str">
            <v>Djibouti</v>
          </cell>
          <cell r="D273">
            <v>0</v>
          </cell>
          <cell r="E273">
            <v>3</v>
          </cell>
          <cell r="F273" t="str">
            <v>Emro</v>
          </cell>
          <cell r="G273">
            <v>6</v>
          </cell>
          <cell r="H273" t="str">
            <v>ssa</v>
          </cell>
          <cell r="I273">
            <v>1</v>
          </cell>
          <cell r="J273" t="str">
            <v>low and middle</v>
          </cell>
          <cell r="K273" t="str">
            <v>females</v>
          </cell>
          <cell r="L273" t="str">
            <v>1995-2000</v>
          </cell>
          <cell r="M273">
            <v>21.989</v>
          </cell>
          <cell r="N273">
            <v>9.408</v>
          </cell>
          <cell r="O273">
            <v>1.943</v>
          </cell>
          <cell r="P273">
            <v>2.073</v>
          </cell>
          <cell r="Q273">
            <v>1.9729999999999999</v>
          </cell>
          <cell r="R273">
            <v>2.015</v>
          </cell>
          <cell r="S273">
            <v>1.791</v>
          </cell>
          <cell r="T273">
            <v>2.7859999999999996</v>
          </cell>
        </row>
        <row r="274">
          <cell r="A274">
            <v>32</v>
          </cell>
          <cell r="B274">
            <v>266</v>
          </cell>
          <cell r="C274" t="str">
            <v>Gabon</v>
          </cell>
          <cell r="D274">
            <v>0</v>
          </cell>
          <cell r="E274">
            <v>1</v>
          </cell>
          <cell r="F274" t="str">
            <v>Afro</v>
          </cell>
          <cell r="G274">
            <v>6</v>
          </cell>
          <cell r="H274" t="str">
            <v>ssa</v>
          </cell>
          <cell r="I274">
            <v>1</v>
          </cell>
          <cell r="J274" t="str">
            <v>low and middle</v>
          </cell>
          <cell r="K274" t="str">
            <v>females</v>
          </cell>
          <cell r="L274" t="str">
            <v>1995-2000</v>
          </cell>
          <cell r="M274">
            <v>44.861</v>
          </cell>
          <cell r="N274">
            <v>13.746</v>
          </cell>
          <cell r="O274">
            <v>2.976</v>
          </cell>
          <cell r="P274">
            <v>3.322</v>
          </cell>
          <cell r="Q274">
            <v>4.3309999999999995</v>
          </cell>
          <cell r="R274">
            <v>5.077</v>
          </cell>
          <cell r="S274">
            <v>4.6080000000000005</v>
          </cell>
          <cell r="T274">
            <v>10.801</v>
          </cell>
        </row>
        <row r="275">
          <cell r="A275">
            <v>106</v>
          </cell>
          <cell r="B275">
            <v>268</v>
          </cell>
          <cell r="C275" t="str">
            <v>Georgia</v>
          </cell>
          <cell r="D275">
            <v>0</v>
          </cell>
          <cell r="E275">
            <v>4</v>
          </cell>
          <cell r="F275" t="str">
            <v>Euro</v>
          </cell>
          <cell r="G275">
            <v>8</v>
          </cell>
          <cell r="H275" t="str">
            <v>mec</v>
          </cell>
          <cell r="I275">
            <v>1</v>
          </cell>
          <cell r="J275" t="str">
            <v>low and middle</v>
          </cell>
          <cell r="K275" t="str">
            <v>females</v>
          </cell>
          <cell r="L275" t="str">
            <v>1995-2000</v>
          </cell>
          <cell r="M275">
            <v>116.683</v>
          </cell>
          <cell r="N275">
            <v>3.391</v>
          </cell>
          <cell r="O275">
            <v>0.42</v>
          </cell>
          <cell r="P275">
            <v>1.3679999999999999</v>
          </cell>
          <cell r="Q275">
            <v>3.289</v>
          </cell>
          <cell r="R275">
            <v>9.164</v>
          </cell>
          <cell r="S275">
            <v>20.433999999999997</v>
          </cell>
          <cell r="T275">
            <v>78.617</v>
          </cell>
        </row>
        <row r="276">
          <cell r="A276">
            <v>52</v>
          </cell>
          <cell r="B276">
            <v>270</v>
          </cell>
          <cell r="C276" t="str">
            <v>Gambia</v>
          </cell>
          <cell r="D276">
            <v>0</v>
          </cell>
          <cell r="E276">
            <v>1</v>
          </cell>
          <cell r="F276" t="str">
            <v>Afro</v>
          </cell>
          <cell r="G276">
            <v>6</v>
          </cell>
          <cell r="H276" t="str">
            <v>ssa</v>
          </cell>
          <cell r="I276">
            <v>1</v>
          </cell>
          <cell r="J276" t="str">
            <v>low and middle</v>
          </cell>
          <cell r="K276" t="str">
            <v>females</v>
          </cell>
          <cell r="L276" t="str">
            <v>1995-2000</v>
          </cell>
          <cell r="M276">
            <v>49.912</v>
          </cell>
          <cell r="N276">
            <v>23.344</v>
          </cell>
          <cell r="O276">
            <v>4.4</v>
          </cell>
          <cell r="P276">
            <v>4.409000000000001</v>
          </cell>
          <cell r="Q276">
            <v>4.822</v>
          </cell>
          <cell r="R276">
            <v>4.316999999999999</v>
          </cell>
          <cell r="S276">
            <v>3.5469999999999997</v>
          </cell>
          <cell r="T276">
            <v>5.073</v>
          </cell>
        </row>
        <row r="277">
          <cell r="A277">
            <v>105</v>
          </cell>
          <cell r="B277">
            <v>274</v>
          </cell>
          <cell r="C277" t="str">
            <v>Gaza Strip</v>
          </cell>
          <cell r="G277">
            <v>8</v>
          </cell>
          <cell r="H277" t="str">
            <v>mec</v>
          </cell>
          <cell r="I277">
            <v>1</v>
          </cell>
          <cell r="J277" t="str">
            <v>low and middle</v>
          </cell>
          <cell r="K277" t="str">
            <v>females</v>
          </cell>
          <cell r="L277" t="str">
            <v>1995-2000</v>
          </cell>
          <cell r="M277">
            <v>9.843</v>
          </cell>
          <cell r="N277">
            <v>2.804</v>
          </cell>
          <cell r="O277">
            <v>0.229</v>
          </cell>
          <cell r="P277">
            <v>0.43600000000000005</v>
          </cell>
          <cell r="Q277">
            <v>0.482</v>
          </cell>
          <cell r="R277">
            <v>0.9219999999999999</v>
          </cell>
          <cell r="S277">
            <v>1.433</v>
          </cell>
          <cell r="T277">
            <v>3.5369999999999995</v>
          </cell>
        </row>
        <row r="278">
          <cell r="A278">
            <v>158</v>
          </cell>
          <cell r="B278">
            <v>276</v>
          </cell>
          <cell r="C278" t="str">
            <v>Germany</v>
          </cell>
          <cell r="D278">
            <v>0</v>
          </cell>
          <cell r="E278">
            <v>4</v>
          </cell>
          <cell r="F278" t="str">
            <v>Euro</v>
          </cell>
          <cell r="G278">
            <v>1</v>
          </cell>
          <cell r="H278" t="str">
            <v>eme</v>
          </cell>
          <cell r="I278">
            <v>4</v>
          </cell>
          <cell r="J278" t="str">
            <v>high</v>
          </cell>
          <cell r="K278" t="str">
            <v>females</v>
          </cell>
          <cell r="L278" t="str">
            <v>1995-2000</v>
          </cell>
          <cell r="M278">
            <v>2351.09</v>
          </cell>
          <cell r="N278">
            <v>10.788</v>
          </cell>
          <cell r="O278">
            <v>2.6020000000000003</v>
          </cell>
          <cell r="P278">
            <v>11.689</v>
          </cell>
          <cell r="Q278">
            <v>42.343</v>
          </cell>
          <cell r="R278">
            <v>132.62099999999998</v>
          </cell>
          <cell r="S278">
            <v>238.483</v>
          </cell>
          <cell r="T278">
            <v>1912.564</v>
          </cell>
        </row>
        <row r="279">
          <cell r="A279">
            <v>53</v>
          </cell>
          <cell r="B279">
            <v>288</v>
          </cell>
          <cell r="C279" t="str">
            <v>Ghana</v>
          </cell>
          <cell r="D279">
            <v>0</v>
          </cell>
          <cell r="E279">
            <v>1</v>
          </cell>
          <cell r="F279" t="str">
            <v>Afro</v>
          </cell>
          <cell r="G279">
            <v>6</v>
          </cell>
          <cell r="H279" t="str">
            <v>ssa</v>
          </cell>
          <cell r="I279">
            <v>1</v>
          </cell>
          <cell r="J279" t="str">
            <v>low and middle</v>
          </cell>
          <cell r="K279" t="str">
            <v>females</v>
          </cell>
          <cell r="L279" t="str">
            <v>1995-2000</v>
          </cell>
          <cell r="M279">
            <v>419.161</v>
          </cell>
          <cell r="N279">
            <v>166.088</v>
          </cell>
          <cell r="O279">
            <v>32.448</v>
          </cell>
          <cell r="P279">
            <v>37.354</v>
          </cell>
          <cell r="Q279">
            <v>35.157</v>
          </cell>
          <cell r="R279">
            <v>37.403</v>
          </cell>
          <cell r="S279">
            <v>36.224000000000004</v>
          </cell>
          <cell r="T279">
            <v>74.48700000000001</v>
          </cell>
        </row>
        <row r="280">
          <cell r="A280">
            <v>146</v>
          </cell>
          <cell r="B280">
            <v>300</v>
          </cell>
          <cell r="C280" t="str">
            <v>Greece</v>
          </cell>
          <cell r="D280">
            <v>0</v>
          </cell>
          <cell r="E280">
            <v>4</v>
          </cell>
          <cell r="F280" t="str">
            <v>Euro</v>
          </cell>
          <cell r="G280">
            <v>1</v>
          </cell>
          <cell r="H280" t="str">
            <v>eme</v>
          </cell>
          <cell r="I280">
            <v>4</v>
          </cell>
          <cell r="J280" t="str">
            <v>high</v>
          </cell>
          <cell r="K280" t="str">
            <v>females</v>
          </cell>
          <cell r="L280" t="str">
            <v>1995-2000</v>
          </cell>
          <cell r="M280">
            <v>240.309</v>
          </cell>
          <cell r="N280">
            <v>2.042</v>
          </cell>
          <cell r="O280">
            <v>0.26</v>
          </cell>
          <cell r="P280">
            <v>1.66</v>
          </cell>
          <cell r="Q280">
            <v>3.495</v>
          </cell>
          <cell r="R280">
            <v>11.582</v>
          </cell>
          <cell r="S280">
            <v>26.918999999999997</v>
          </cell>
          <cell r="T280">
            <v>194.351</v>
          </cell>
        </row>
        <row r="281">
          <cell r="A281">
            <v>168</v>
          </cell>
          <cell r="B281">
            <v>312</v>
          </cell>
          <cell r="C281" t="str">
            <v>Guadeloupe</v>
          </cell>
          <cell r="G281">
            <v>7</v>
          </cell>
          <cell r="H281" t="str">
            <v>lac</v>
          </cell>
          <cell r="I281">
            <v>1</v>
          </cell>
          <cell r="J281" t="str">
            <v>low and middle</v>
          </cell>
          <cell r="K281" t="str">
            <v>females</v>
          </cell>
          <cell r="L281" t="str">
            <v>1995-2000</v>
          </cell>
          <cell r="M281">
            <v>5.703</v>
          </cell>
          <cell r="N281">
            <v>0.159</v>
          </cell>
          <cell r="O281">
            <v>0.017</v>
          </cell>
          <cell r="P281">
            <v>0.094</v>
          </cell>
          <cell r="Q281">
            <v>0.369</v>
          </cell>
          <cell r="R281">
            <v>0.455</v>
          </cell>
          <cell r="S281">
            <v>0.704</v>
          </cell>
          <cell r="T281">
            <v>3.905</v>
          </cell>
        </row>
        <row r="282">
          <cell r="A282">
            <v>211</v>
          </cell>
          <cell r="B282">
            <v>316</v>
          </cell>
          <cell r="C282" t="str">
            <v>Guam</v>
          </cell>
          <cell r="G282">
            <v>5</v>
          </cell>
          <cell r="H282" t="str">
            <v>oai</v>
          </cell>
          <cell r="I282">
            <v>4</v>
          </cell>
          <cell r="J282" t="str">
            <v>high</v>
          </cell>
          <cell r="K282" t="str">
            <v>females</v>
          </cell>
          <cell r="L282" t="str">
            <v>1995-2000</v>
          </cell>
          <cell r="M282">
            <v>1.452</v>
          </cell>
          <cell r="N282">
            <v>0.126</v>
          </cell>
          <cell r="O282">
            <v>0.018000000000000002</v>
          </cell>
          <cell r="P282">
            <v>0.058</v>
          </cell>
          <cell r="Q282">
            <v>0.128</v>
          </cell>
          <cell r="R282">
            <v>0.23700000000000002</v>
          </cell>
          <cell r="S282">
            <v>0.273</v>
          </cell>
          <cell r="T282">
            <v>0.6120000000000001</v>
          </cell>
        </row>
        <row r="283">
          <cell r="A283">
            <v>179</v>
          </cell>
          <cell r="B283">
            <v>320</v>
          </cell>
          <cell r="C283" t="str">
            <v>Guatemala</v>
          </cell>
          <cell r="D283">
            <v>0</v>
          </cell>
          <cell r="E283">
            <v>2</v>
          </cell>
          <cell r="F283" t="str">
            <v>Amro</v>
          </cell>
          <cell r="G283">
            <v>7</v>
          </cell>
          <cell r="H283" t="str">
            <v>lac</v>
          </cell>
          <cell r="I283">
            <v>1</v>
          </cell>
          <cell r="J283" t="str">
            <v>low and middle</v>
          </cell>
          <cell r="K283" t="str">
            <v>females</v>
          </cell>
          <cell r="L283" t="str">
            <v>1995-2000</v>
          </cell>
          <cell r="M283">
            <v>169.445</v>
          </cell>
          <cell r="N283">
            <v>54.071</v>
          </cell>
          <cell r="O283">
            <v>7.477</v>
          </cell>
          <cell r="P283">
            <v>13.192</v>
          </cell>
          <cell r="Q283">
            <v>15.343</v>
          </cell>
          <cell r="R283">
            <v>18.441</v>
          </cell>
          <cell r="S283">
            <v>19.861</v>
          </cell>
          <cell r="T283">
            <v>41.06</v>
          </cell>
        </row>
        <row r="284">
          <cell r="A284">
            <v>54</v>
          </cell>
          <cell r="B284">
            <v>324</v>
          </cell>
          <cell r="C284" t="str">
            <v>Guinea</v>
          </cell>
          <cell r="D284">
            <v>0</v>
          </cell>
          <cell r="E284">
            <v>1</v>
          </cell>
          <cell r="F284" t="str">
            <v>Afro</v>
          </cell>
          <cell r="G284">
            <v>6</v>
          </cell>
          <cell r="H284" t="str">
            <v>ssa</v>
          </cell>
          <cell r="I284">
            <v>1</v>
          </cell>
          <cell r="J284" t="str">
            <v>low and middle</v>
          </cell>
          <cell r="K284" t="str">
            <v>females</v>
          </cell>
          <cell r="L284" t="str">
            <v>1995-2000</v>
          </cell>
          <cell r="M284">
            <v>314.594</v>
          </cell>
          <cell r="N284">
            <v>155.7</v>
          </cell>
          <cell r="O284">
            <v>32.517</v>
          </cell>
          <cell r="P284">
            <v>29.058</v>
          </cell>
          <cell r="Q284">
            <v>25.611</v>
          </cell>
          <cell r="R284">
            <v>22.278000000000002</v>
          </cell>
          <cell r="S284">
            <v>19.679000000000002</v>
          </cell>
          <cell r="T284">
            <v>29.751</v>
          </cell>
        </row>
        <row r="285">
          <cell r="A285">
            <v>191</v>
          </cell>
          <cell r="B285">
            <v>328</v>
          </cell>
          <cell r="C285" t="str">
            <v>Guyana</v>
          </cell>
          <cell r="D285">
            <v>0</v>
          </cell>
          <cell r="E285">
            <v>2</v>
          </cell>
          <cell r="F285" t="str">
            <v>Amro</v>
          </cell>
          <cell r="G285">
            <v>7</v>
          </cell>
          <cell r="H285" t="str">
            <v>lac</v>
          </cell>
          <cell r="I285">
            <v>1</v>
          </cell>
          <cell r="J285" t="str">
            <v>low and middle</v>
          </cell>
          <cell r="K285" t="str">
            <v>females</v>
          </cell>
          <cell r="L285" t="str">
            <v>1995-2000</v>
          </cell>
          <cell r="M285">
            <v>13.504</v>
          </cell>
          <cell r="N285">
            <v>2.965</v>
          </cell>
          <cell r="O285">
            <v>0.368</v>
          </cell>
          <cell r="P285">
            <v>0.775</v>
          </cell>
          <cell r="Q285">
            <v>1.335</v>
          </cell>
          <cell r="R285">
            <v>1.678</v>
          </cell>
          <cell r="S285">
            <v>1.9160000000000001</v>
          </cell>
          <cell r="T285">
            <v>4.467</v>
          </cell>
        </row>
        <row r="286">
          <cell r="A286">
            <v>169</v>
          </cell>
          <cell r="B286">
            <v>332</v>
          </cell>
          <cell r="C286" t="str">
            <v>Haiti</v>
          </cell>
          <cell r="D286">
            <v>0</v>
          </cell>
          <cell r="E286">
            <v>2</v>
          </cell>
          <cell r="F286" t="str">
            <v>Amro</v>
          </cell>
          <cell r="G286">
            <v>7</v>
          </cell>
          <cell r="H286" t="str">
            <v>lac</v>
          </cell>
          <cell r="I286">
            <v>1</v>
          </cell>
          <cell r="J286" t="str">
            <v>low and middle</v>
          </cell>
          <cell r="K286" t="str">
            <v>females</v>
          </cell>
          <cell r="L286" t="str">
            <v>1995-2000</v>
          </cell>
          <cell r="M286">
            <v>230.511</v>
          </cell>
          <cell r="N286">
            <v>60.781</v>
          </cell>
          <cell r="O286">
            <v>14.8</v>
          </cell>
          <cell r="P286">
            <v>22.257</v>
          </cell>
          <cell r="Q286">
            <v>28.802</v>
          </cell>
          <cell r="R286">
            <v>31.915</v>
          </cell>
          <cell r="S286">
            <v>25.457</v>
          </cell>
          <cell r="T286">
            <v>46.499</v>
          </cell>
        </row>
        <row r="287">
          <cell r="A287">
            <v>180</v>
          </cell>
          <cell r="B287">
            <v>340</v>
          </cell>
          <cell r="C287" t="str">
            <v>Honduras</v>
          </cell>
          <cell r="D287">
            <v>0</v>
          </cell>
          <cell r="E287">
            <v>2</v>
          </cell>
          <cell r="F287" t="str">
            <v>Amro</v>
          </cell>
          <cell r="G287">
            <v>7</v>
          </cell>
          <cell r="H287" t="str">
            <v>lac</v>
          </cell>
          <cell r="I287">
            <v>1</v>
          </cell>
          <cell r="J287" t="str">
            <v>low and middle</v>
          </cell>
          <cell r="K287" t="str">
            <v>females</v>
          </cell>
          <cell r="L287" t="str">
            <v>1995-2000</v>
          </cell>
          <cell r="M287">
            <v>72.552</v>
          </cell>
          <cell r="N287">
            <v>21.717</v>
          </cell>
          <cell r="O287">
            <v>3.6180000000000003</v>
          </cell>
          <cell r="P287">
            <v>6.209</v>
          </cell>
          <cell r="Q287">
            <v>7.1610000000000005</v>
          </cell>
          <cell r="R287">
            <v>7.270999999999999</v>
          </cell>
          <cell r="S287">
            <v>7.013</v>
          </cell>
          <cell r="T287">
            <v>19.563</v>
          </cell>
        </row>
        <row r="288">
          <cell r="A288">
            <v>67</v>
          </cell>
          <cell r="B288">
            <v>344</v>
          </cell>
          <cell r="C288" t="str">
            <v>China, Hong Kong SAR (6)</v>
          </cell>
          <cell r="G288">
            <v>5</v>
          </cell>
          <cell r="H288" t="str">
            <v>oai</v>
          </cell>
          <cell r="I288">
            <v>4</v>
          </cell>
          <cell r="J288" t="str">
            <v>high</v>
          </cell>
          <cell r="K288" t="str">
            <v>females</v>
          </cell>
          <cell r="L288" t="str">
            <v>1995-2000</v>
          </cell>
          <cell r="M288">
            <v>81.885</v>
          </cell>
          <cell r="N288">
            <v>1.069</v>
          </cell>
          <cell r="O288">
            <v>0.289</v>
          </cell>
          <cell r="P288">
            <v>1.034</v>
          </cell>
          <cell r="Q288">
            <v>2.98</v>
          </cell>
          <cell r="R288">
            <v>6.058</v>
          </cell>
          <cell r="S288">
            <v>12.059000000000001</v>
          </cell>
          <cell r="T288">
            <v>58.396</v>
          </cell>
        </row>
        <row r="289">
          <cell r="A289">
            <v>124</v>
          </cell>
          <cell r="B289">
            <v>348</v>
          </cell>
          <cell r="C289" t="str">
            <v>Hungary</v>
          </cell>
          <cell r="D289">
            <v>0</v>
          </cell>
          <cell r="E289">
            <v>4</v>
          </cell>
          <cell r="F289" t="str">
            <v>Euro</v>
          </cell>
          <cell r="G289">
            <v>2</v>
          </cell>
          <cell r="H289" t="str">
            <v>fse</v>
          </cell>
          <cell r="I289">
            <v>1</v>
          </cell>
          <cell r="J289" t="str">
            <v>low and middle</v>
          </cell>
          <cell r="K289" t="str">
            <v>females</v>
          </cell>
          <cell r="L289" t="str">
            <v>1995-2000</v>
          </cell>
          <cell r="M289">
            <v>336.093</v>
          </cell>
          <cell r="N289">
            <v>2.583</v>
          </cell>
          <cell r="O289">
            <v>0.489</v>
          </cell>
          <cell r="P289">
            <v>2.127</v>
          </cell>
          <cell r="Q289">
            <v>10.622</v>
          </cell>
          <cell r="R289">
            <v>34.444</v>
          </cell>
          <cell r="S289">
            <v>52.283</v>
          </cell>
          <cell r="T289">
            <v>233.545</v>
          </cell>
        </row>
        <row r="290">
          <cell r="A290">
            <v>135</v>
          </cell>
          <cell r="B290">
            <v>352</v>
          </cell>
          <cell r="C290" t="str">
            <v>Iceland</v>
          </cell>
          <cell r="D290">
            <v>0</v>
          </cell>
          <cell r="E290">
            <v>4</v>
          </cell>
          <cell r="F290" t="str">
            <v>Euro</v>
          </cell>
          <cell r="G290">
            <v>1</v>
          </cell>
          <cell r="H290" t="str">
            <v>eme</v>
          </cell>
          <cell r="I290">
            <v>4</v>
          </cell>
          <cell r="J290" t="str">
            <v>high</v>
          </cell>
          <cell r="K290" t="str">
            <v>females</v>
          </cell>
          <cell r="L290" t="str">
            <v>1995-2000</v>
          </cell>
          <cell r="M290">
            <v>4.365</v>
          </cell>
          <cell r="N290">
            <v>0.062</v>
          </cell>
          <cell r="O290">
            <v>0.013000000000000001</v>
          </cell>
          <cell r="P290">
            <v>0.04</v>
          </cell>
          <cell r="Q290">
            <v>0.10700000000000001</v>
          </cell>
          <cell r="R290">
            <v>0.32599999999999996</v>
          </cell>
          <cell r="S290">
            <v>0.47600000000000003</v>
          </cell>
          <cell r="T290">
            <v>3.3409999999999997</v>
          </cell>
        </row>
        <row r="291">
          <cell r="A291">
            <v>77</v>
          </cell>
          <cell r="B291">
            <v>356</v>
          </cell>
          <cell r="C291" t="str">
            <v>India</v>
          </cell>
          <cell r="D291">
            <v>0</v>
          </cell>
          <cell r="E291">
            <v>5</v>
          </cell>
          <cell r="F291" t="str">
            <v>Searo</v>
          </cell>
          <cell r="G291">
            <v>3</v>
          </cell>
          <cell r="H291" t="str">
            <v>ind</v>
          </cell>
          <cell r="I291">
            <v>6</v>
          </cell>
          <cell r="J291" t="str">
            <v>ind</v>
          </cell>
          <cell r="K291" t="str">
            <v>females</v>
          </cell>
          <cell r="L291" t="str">
            <v>1995-2000</v>
          </cell>
          <cell r="M291">
            <v>21035.725</v>
          </cell>
          <cell r="N291">
            <v>6184.709</v>
          </cell>
          <cell r="O291">
            <v>1393.649</v>
          </cell>
          <cell r="P291">
            <v>1276.9080000000001</v>
          </cell>
          <cell r="Q291">
            <v>1295.949</v>
          </cell>
          <cell r="R291">
            <v>2217.504</v>
          </cell>
          <cell r="S291">
            <v>2884.4049999999997</v>
          </cell>
          <cell r="T291">
            <v>5782.601</v>
          </cell>
        </row>
        <row r="292">
          <cell r="A292">
            <v>92</v>
          </cell>
          <cell r="B292">
            <v>360</v>
          </cell>
          <cell r="C292" t="str">
            <v>Indonesia</v>
          </cell>
          <cell r="D292">
            <v>0</v>
          </cell>
          <cell r="E292">
            <v>5</v>
          </cell>
          <cell r="F292" t="str">
            <v>Searo</v>
          </cell>
          <cell r="G292">
            <v>5</v>
          </cell>
          <cell r="H292" t="str">
            <v>oai</v>
          </cell>
          <cell r="I292">
            <v>1</v>
          </cell>
          <cell r="J292" t="str">
            <v>low and middle</v>
          </cell>
          <cell r="K292" t="str">
            <v>females</v>
          </cell>
          <cell r="L292" t="str">
            <v>1995-2000</v>
          </cell>
          <cell r="M292">
            <v>3600.388</v>
          </cell>
          <cell r="N292">
            <v>647.136</v>
          </cell>
          <cell r="O292">
            <v>96.55199999999999</v>
          </cell>
          <cell r="P292">
            <v>264.024</v>
          </cell>
          <cell r="Q292">
            <v>333.064</v>
          </cell>
          <cell r="R292">
            <v>489.507</v>
          </cell>
          <cell r="S292">
            <v>575.789</v>
          </cell>
          <cell r="T292">
            <v>1194.3159999999998</v>
          </cell>
        </row>
        <row r="293">
          <cell r="A293">
            <v>78</v>
          </cell>
          <cell r="B293">
            <v>364</v>
          </cell>
          <cell r="C293" t="str">
            <v>Iran (Islamic Republic of)</v>
          </cell>
          <cell r="D293">
            <v>0</v>
          </cell>
          <cell r="E293">
            <v>3</v>
          </cell>
          <cell r="F293" t="str">
            <v>Emro</v>
          </cell>
          <cell r="G293">
            <v>8</v>
          </cell>
          <cell r="H293" t="str">
            <v>mec</v>
          </cell>
          <cell r="I293">
            <v>1</v>
          </cell>
          <cell r="J293" t="str">
            <v>low and middle</v>
          </cell>
          <cell r="K293" t="str">
            <v>females</v>
          </cell>
          <cell r="L293" t="str">
            <v>1995-2000</v>
          </cell>
          <cell r="M293">
            <v>844.632</v>
          </cell>
          <cell r="N293">
            <v>191.466</v>
          </cell>
          <cell r="O293">
            <v>46.098</v>
          </cell>
          <cell r="P293">
            <v>59.835</v>
          </cell>
          <cell r="Q293">
            <v>59.31399999999999</v>
          </cell>
          <cell r="R293">
            <v>90.60400000000001</v>
          </cell>
          <cell r="S293">
            <v>132.02100000000002</v>
          </cell>
          <cell r="T293">
            <v>265.294</v>
          </cell>
        </row>
        <row r="294">
          <cell r="A294">
            <v>107</v>
          </cell>
          <cell r="B294">
            <v>368</v>
          </cell>
          <cell r="C294" t="str">
            <v>Iraq</v>
          </cell>
          <cell r="D294">
            <v>0</v>
          </cell>
          <cell r="E294">
            <v>3</v>
          </cell>
          <cell r="F294" t="str">
            <v>Emro</v>
          </cell>
          <cell r="G294">
            <v>8</v>
          </cell>
          <cell r="H294" t="str">
            <v>mec</v>
          </cell>
          <cell r="I294">
            <v>1</v>
          </cell>
          <cell r="J294" t="str">
            <v>low and middle</v>
          </cell>
          <cell r="K294" t="str">
            <v>females</v>
          </cell>
          <cell r="L294" t="str">
            <v>1995-2000</v>
          </cell>
          <cell r="M294">
            <v>429.661</v>
          </cell>
          <cell r="N294">
            <v>211.934</v>
          </cell>
          <cell r="O294">
            <v>13.68</v>
          </cell>
          <cell r="P294">
            <v>22.641</v>
          </cell>
          <cell r="Q294">
            <v>28.537000000000003</v>
          </cell>
          <cell r="R294">
            <v>40.411</v>
          </cell>
          <cell r="S294">
            <v>38.319</v>
          </cell>
          <cell r="T294">
            <v>74.139</v>
          </cell>
        </row>
        <row r="295">
          <cell r="A295">
            <v>136</v>
          </cell>
          <cell r="B295">
            <v>372</v>
          </cell>
          <cell r="C295" t="str">
            <v>Ireland</v>
          </cell>
          <cell r="D295">
            <v>0</v>
          </cell>
          <cell r="E295">
            <v>4</v>
          </cell>
          <cell r="F295" t="str">
            <v>Euro</v>
          </cell>
          <cell r="G295">
            <v>1</v>
          </cell>
          <cell r="H295" t="str">
            <v>eme</v>
          </cell>
          <cell r="I295">
            <v>4</v>
          </cell>
          <cell r="J295" t="str">
            <v>high</v>
          </cell>
          <cell r="K295" t="str">
            <v>females</v>
          </cell>
          <cell r="L295" t="str">
            <v>1995-2000</v>
          </cell>
          <cell r="M295">
            <v>72.825</v>
          </cell>
          <cell r="N295">
            <v>0.952</v>
          </cell>
          <cell r="O295">
            <v>0.15</v>
          </cell>
          <cell r="P295">
            <v>0.593</v>
          </cell>
          <cell r="Q295">
            <v>1.282</v>
          </cell>
          <cell r="R295">
            <v>5.056</v>
          </cell>
          <cell r="S295">
            <v>8.612</v>
          </cell>
          <cell r="T295">
            <v>56.18</v>
          </cell>
        </row>
        <row r="296">
          <cell r="A296">
            <v>108</v>
          </cell>
          <cell r="B296">
            <v>376</v>
          </cell>
          <cell r="C296" t="str">
            <v>Israel</v>
          </cell>
          <cell r="D296">
            <v>0</v>
          </cell>
          <cell r="E296">
            <v>4</v>
          </cell>
          <cell r="F296" t="str">
            <v>Euro</v>
          </cell>
          <cell r="G296">
            <v>8</v>
          </cell>
          <cell r="H296" t="str">
            <v>mec</v>
          </cell>
          <cell r="I296">
            <v>4</v>
          </cell>
          <cell r="J296" t="str">
            <v>high</v>
          </cell>
          <cell r="K296" t="str">
            <v>females</v>
          </cell>
          <cell r="L296" t="str">
            <v>1995-2000</v>
          </cell>
          <cell r="M296">
            <v>88.224</v>
          </cell>
          <cell r="N296">
            <v>2.664</v>
          </cell>
          <cell r="O296">
            <v>0.406</v>
          </cell>
          <cell r="P296">
            <v>0.905</v>
          </cell>
          <cell r="Q296">
            <v>2.154</v>
          </cell>
          <cell r="R296">
            <v>6.165</v>
          </cell>
          <cell r="S296">
            <v>11.911000000000001</v>
          </cell>
          <cell r="T296">
            <v>64.019</v>
          </cell>
        </row>
        <row r="297">
          <cell r="A297">
            <v>147</v>
          </cell>
          <cell r="B297">
            <v>380</v>
          </cell>
          <cell r="C297" t="str">
            <v>Italy</v>
          </cell>
          <cell r="D297">
            <v>0</v>
          </cell>
          <cell r="E297">
            <v>4</v>
          </cell>
          <cell r="F297" t="str">
            <v>Euro</v>
          </cell>
          <cell r="G297">
            <v>1</v>
          </cell>
          <cell r="H297" t="str">
            <v>eme</v>
          </cell>
          <cell r="I297">
            <v>4</v>
          </cell>
          <cell r="J297" t="str">
            <v>high</v>
          </cell>
          <cell r="K297" t="str">
            <v>females</v>
          </cell>
          <cell r="L297" t="str">
            <v>1995-2000</v>
          </cell>
          <cell r="M297">
            <v>1439.72</v>
          </cell>
          <cell r="N297">
            <v>10.409</v>
          </cell>
          <cell r="O297">
            <v>2.475</v>
          </cell>
          <cell r="P297">
            <v>8.217</v>
          </cell>
          <cell r="Q297">
            <v>21.826</v>
          </cell>
          <cell r="R297">
            <v>75.017</v>
          </cell>
          <cell r="S297">
            <v>150.49099999999999</v>
          </cell>
          <cell r="T297">
            <v>1171.285</v>
          </cell>
        </row>
        <row r="298">
          <cell r="A298">
            <v>51</v>
          </cell>
          <cell r="B298">
            <v>384</v>
          </cell>
          <cell r="C298" t="str">
            <v>Cote d'Ivoire</v>
          </cell>
          <cell r="D298">
            <v>0</v>
          </cell>
          <cell r="E298">
            <v>1</v>
          </cell>
          <cell r="F298" t="str">
            <v>Afro</v>
          </cell>
          <cell r="G298">
            <v>6</v>
          </cell>
          <cell r="H298" t="str">
            <v>ssa</v>
          </cell>
          <cell r="I298">
            <v>1</v>
          </cell>
          <cell r="J298" t="str">
            <v>low and middle</v>
          </cell>
          <cell r="K298" t="str">
            <v>females</v>
          </cell>
          <cell r="L298" t="str">
            <v>1995-2000</v>
          </cell>
          <cell r="M298">
            <v>539.633</v>
          </cell>
          <cell r="N298">
            <v>171.895</v>
          </cell>
          <cell r="O298">
            <v>46.174</v>
          </cell>
          <cell r="P298">
            <v>62.345</v>
          </cell>
          <cell r="Q298">
            <v>94.1</v>
          </cell>
          <cell r="R298">
            <v>71.559</v>
          </cell>
          <cell r="S298">
            <v>39.104</v>
          </cell>
          <cell r="T298">
            <v>54.455999999999996</v>
          </cell>
        </row>
        <row r="299">
          <cell r="A299">
            <v>170</v>
          </cell>
          <cell r="B299">
            <v>388</v>
          </cell>
          <cell r="C299" t="str">
            <v>Jamaica</v>
          </cell>
          <cell r="D299">
            <v>0</v>
          </cell>
          <cell r="E299">
            <v>2</v>
          </cell>
          <cell r="F299" t="str">
            <v>Amro</v>
          </cell>
          <cell r="G299">
            <v>7</v>
          </cell>
          <cell r="H299" t="str">
            <v>lac</v>
          </cell>
          <cell r="I299">
            <v>1</v>
          </cell>
          <cell r="J299" t="str">
            <v>low and middle</v>
          </cell>
          <cell r="K299" t="str">
            <v>females</v>
          </cell>
          <cell r="L299" t="str">
            <v>1995-2000</v>
          </cell>
          <cell r="M299">
            <v>36.043</v>
          </cell>
          <cell r="N299">
            <v>3.409</v>
          </cell>
          <cell r="O299">
            <v>0.354</v>
          </cell>
          <cell r="P299">
            <v>0.657</v>
          </cell>
          <cell r="Q299">
            <v>1.3639999999999999</v>
          </cell>
          <cell r="R299">
            <v>2.459</v>
          </cell>
          <cell r="S299">
            <v>4.058</v>
          </cell>
          <cell r="T299">
            <v>23.741999999999997</v>
          </cell>
        </row>
        <row r="300">
          <cell r="A300">
            <v>69</v>
          </cell>
          <cell r="B300">
            <v>392</v>
          </cell>
          <cell r="C300" t="str">
            <v>Japan</v>
          </cell>
          <cell r="D300">
            <v>0</v>
          </cell>
          <cell r="E300">
            <v>6</v>
          </cell>
          <cell r="F300" t="str">
            <v>Wpro</v>
          </cell>
          <cell r="G300">
            <v>1</v>
          </cell>
          <cell r="H300" t="str">
            <v>eme</v>
          </cell>
          <cell r="I300">
            <v>4</v>
          </cell>
          <cell r="J300" t="str">
            <v>high</v>
          </cell>
          <cell r="K300" t="str">
            <v>females</v>
          </cell>
          <cell r="L300" t="str">
            <v>1995-2000</v>
          </cell>
          <cell r="M300">
            <v>2373.875</v>
          </cell>
          <cell r="N300">
            <v>16.138</v>
          </cell>
          <cell r="O300">
            <v>3.691</v>
          </cell>
          <cell r="P300">
            <v>17.785</v>
          </cell>
          <cell r="Q300">
            <v>42.561</v>
          </cell>
          <cell r="R300">
            <v>169.81099999999998</v>
          </cell>
          <cell r="S300">
            <v>260.76</v>
          </cell>
          <cell r="T300">
            <v>1863.1290000000001</v>
          </cell>
        </row>
        <row r="301">
          <cell r="A301">
            <v>79</v>
          </cell>
          <cell r="B301">
            <v>398</v>
          </cell>
          <cell r="C301" t="str">
            <v>Kazakhstan</v>
          </cell>
          <cell r="D301">
            <v>0</v>
          </cell>
          <cell r="E301">
            <v>4</v>
          </cell>
          <cell r="F301" t="str">
            <v>Euro</v>
          </cell>
          <cell r="G301">
            <v>8</v>
          </cell>
          <cell r="H301" t="str">
            <v>mec</v>
          </cell>
          <cell r="I301">
            <v>1</v>
          </cell>
          <cell r="J301" t="str">
            <v>low and middle</v>
          </cell>
          <cell r="K301" t="str">
            <v>females</v>
          </cell>
          <cell r="L301" t="str">
            <v>1995-2000</v>
          </cell>
          <cell r="M301">
            <v>323.416</v>
          </cell>
          <cell r="N301">
            <v>26.479</v>
          </cell>
          <cell r="O301">
            <v>3.31</v>
          </cell>
          <cell r="P301">
            <v>9.321</v>
          </cell>
          <cell r="Q301">
            <v>17.194</v>
          </cell>
          <cell r="R301">
            <v>36.561</v>
          </cell>
          <cell r="S301">
            <v>55.808</v>
          </cell>
          <cell r="T301">
            <v>174.74300000000002</v>
          </cell>
        </row>
        <row r="302">
          <cell r="A302">
            <v>109</v>
          </cell>
          <cell r="B302">
            <v>400</v>
          </cell>
          <cell r="C302" t="str">
            <v>Jordan</v>
          </cell>
          <cell r="D302">
            <v>0</v>
          </cell>
          <cell r="E302">
            <v>3</v>
          </cell>
          <cell r="F302" t="str">
            <v>Emro</v>
          </cell>
          <cell r="G302">
            <v>8</v>
          </cell>
          <cell r="H302" t="str">
            <v>mec</v>
          </cell>
          <cell r="I302">
            <v>1</v>
          </cell>
          <cell r="J302" t="str">
            <v>low and middle</v>
          </cell>
          <cell r="K302" t="str">
            <v>females</v>
          </cell>
          <cell r="L302" t="str">
            <v>1995-2000</v>
          </cell>
          <cell r="M302">
            <v>64.695</v>
          </cell>
          <cell r="N302">
            <v>16.207</v>
          </cell>
          <cell r="O302">
            <v>1.834</v>
          </cell>
          <cell r="P302">
            <v>4.018000000000001</v>
          </cell>
          <cell r="Q302">
            <v>4.769</v>
          </cell>
          <cell r="R302">
            <v>7.683</v>
          </cell>
          <cell r="S302">
            <v>8.84</v>
          </cell>
          <cell r="T302">
            <v>21.343999999999998</v>
          </cell>
        </row>
        <row r="303">
          <cell r="A303">
            <v>12</v>
          </cell>
          <cell r="B303">
            <v>404</v>
          </cell>
          <cell r="C303" t="str">
            <v>Kenya</v>
          </cell>
          <cell r="D303">
            <v>0</v>
          </cell>
          <cell r="E303">
            <v>1</v>
          </cell>
          <cell r="F303" t="str">
            <v>Afro</v>
          </cell>
          <cell r="G303">
            <v>6</v>
          </cell>
          <cell r="H303" t="str">
            <v>ssa</v>
          </cell>
          <cell r="I303">
            <v>1</v>
          </cell>
          <cell r="J303" t="str">
            <v>low and middle</v>
          </cell>
          <cell r="K303" t="str">
            <v>females</v>
          </cell>
          <cell r="L303" t="str">
            <v>1995-2000</v>
          </cell>
          <cell r="M303">
            <v>857.695</v>
          </cell>
          <cell r="N303">
            <v>250.001</v>
          </cell>
          <cell r="O303">
            <v>66.856</v>
          </cell>
          <cell r="P303">
            <v>101.071</v>
          </cell>
          <cell r="Q303">
            <v>151.584</v>
          </cell>
          <cell r="R303">
            <v>108.895</v>
          </cell>
          <cell r="S303">
            <v>57.84</v>
          </cell>
          <cell r="T303">
            <v>121.448</v>
          </cell>
        </row>
        <row r="304">
          <cell r="A304">
            <v>68</v>
          </cell>
          <cell r="B304">
            <v>408</v>
          </cell>
          <cell r="C304" t="str">
            <v>Dem. People's Rep. of Korea</v>
          </cell>
          <cell r="D304">
            <v>0</v>
          </cell>
          <cell r="E304">
            <v>5</v>
          </cell>
          <cell r="F304" t="str">
            <v>Searo</v>
          </cell>
          <cell r="G304">
            <v>5</v>
          </cell>
          <cell r="H304" t="str">
            <v>oai</v>
          </cell>
          <cell r="I304">
            <v>1</v>
          </cell>
          <cell r="J304" t="str">
            <v>low and middle</v>
          </cell>
          <cell r="K304" t="str">
            <v>females</v>
          </cell>
          <cell r="L304" t="str">
            <v>1995-2000</v>
          </cell>
          <cell r="M304">
            <v>298.092</v>
          </cell>
          <cell r="N304">
            <v>28.935</v>
          </cell>
          <cell r="O304">
            <v>1.95</v>
          </cell>
          <cell r="P304">
            <v>7.769</v>
          </cell>
          <cell r="Q304">
            <v>18.262</v>
          </cell>
          <cell r="R304">
            <v>37.316</v>
          </cell>
          <cell r="S304">
            <v>53.125</v>
          </cell>
          <cell r="T304">
            <v>150.735</v>
          </cell>
        </row>
        <row r="305">
          <cell r="A305">
            <v>72</v>
          </cell>
          <cell r="B305">
            <v>410</v>
          </cell>
          <cell r="C305" t="str">
            <v>Republic of Korea</v>
          </cell>
          <cell r="D305">
            <v>0</v>
          </cell>
          <cell r="E305">
            <v>6</v>
          </cell>
          <cell r="F305" t="str">
            <v>Wpro</v>
          </cell>
          <cell r="G305">
            <v>5</v>
          </cell>
          <cell r="H305" t="str">
            <v>oai</v>
          </cell>
          <cell r="I305">
            <v>4</v>
          </cell>
          <cell r="J305" t="str">
            <v>high</v>
          </cell>
          <cell r="K305" t="str">
            <v>females</v>
          </cell>
          <cell r="L305" t="str">
            <v>1995-2000</v>
          </cell>
          <cell r="M305">
            <v>628.444</v>
          </cell>
          <cell r="N305">
            <v>21.641</v>
          </cell>
          <cell r="O305">
            <v>6.074</v>
          </cell>
          <cell r="P305">
            <v>19.319</v>
          </cell>
          <cell r="Q305">
            <v>40.745999999999995</v>
          </cell>
          <cell r="R305">
            <v>78.865</v>
          </cell>
          <cell r="S305">
            <v>111.09299999999999</v>
          </cell>
          <cell r="T305">
            <v>350.706</v>
          </cell>
        </row>
        <row r="306">
          <cell r="A306">
            <v>110</v>
          </cell>
          <cell r="B306">
            <v>414</v>
          </cell>
          <cell r="C306" t="str">
            <v>Kuwait</v>
          </cell>
          <cell r="D306">
            <v>0</v>
          </cell>
          <cell r="E306">
            <v>3</v>
          </cell>
          <cell r="F306" t="str">
            <v>Emro</v>
          </cell>
          <cell r="G306">
            <v>8</v>
          </cell>
          <cell r="H306" t="str">
            <v>mec</v>
          </cell>
          <cell r="I306">
            <v>4</v>
          </cell>
          <cell r="J306" t="str">
            <v>high</v>
          </cell>
          <cell r="K306" t="str">
            <v>females</v>
          </cell>
          <cell r="L306" t="str">
            <v>1995-2000</v>
          </cell>
          <cell r="M306">
            <v>8.026</v>
          </cell>
          <cell r="N306">
            <v>1.428</v>
          </cell>
          <cell r="O306">
            <v>0.184</v>
          </cell>
          <cell r="P306">
            <v>0.268</v>
          </cell>
          <cell r="Q306">
            <v>0.581</v>
          </cell>
          <cell r="R306">
            <v>1.459</v>
          </cell>
          <cell r="S306">
            <v>1.274</v>
          </cell>
          <cell r="T306">
            <v>2.832</v>
          </cell>
        </row>
        <row r="307">
          <cell r="A307">
            <v>80</v>
          </cell>
          <cell r="B307">
            <v>417</v>
          </cell>
          <cell r="C307" t="str">
            <v>Kyrgyzstan</v>
          </cell>
          <cell r="D307">
            <v>0</v>
          </cell>
          <cell r="E307">
            <v>4</v>
          </cell>
          <cell r="F307" t="str">
            <v>Euro</v>
          </cell>
          <cell r="G307">
            <v>8</v>
          </cell>
          <cell r="H307" t="str">
            <v>mec</v>
          </cell>
          <cell r="I307">
            <v>1</v>
          </cell>
          <cell r="J307" t="str">
            <v>low and middle</v>
          </cell>
          <cell r="K307" t="str">
            <v>females</v>
          </cell>
          <cell r="L307" t="str">
            <v>1995-2000</v>
          </cell>
          <cell r="M307">
            <v>78.255</v>
          </cell>
          <cell r="N307">
            <v>12.769</v>
          </cell>
          <cell r="O307">
            <v>1.334</v>
          </cell>
          <cell r="P307">
            <v>2.7439999999999998</v>
          </cell>
          <cell r="Q307">
            <v>4.779</v>
          </cell>
          <cell r="R307">
            <v>7.0360000000000005</v>
          </cell>
          <cell r="S307">
            <v>11.815</v>
          </cell>
          <cell r="T307">
            <v>37.778000000000006</v>
          </cell>
        </row>
        <row r="308">
          <cell r="A308">
            <v>93</v>
          </cell>
          <cell r="B308">
            <v>418</v>
          </cell>
          <cell r="C308" t="str">
            <v>Lao People's Dem. Republic</v>
          </cell>
          <cell r="D308">
            <v>0</v>
          </cell>
          <cell r="E308">
            <v>6</v>
          </cell>
          <cell r="F308" t="str">
            <v>Wpro</v>
          </cell>
          <cell r="G308">
            <v>5</v>
          </cell>
          <cell r="H308" t="str">
            <v>oai</v>
          </cell>
          <cell r="I308">
            <v>1</v>
          </cell>
          <cell r="J308" t="str">
            <v>low and middle</v>
          </cell>
          <cell r="K308" t="str">
            <v>females</v>
          </cell>
          <cell r="L308" t="str">
            <v>1995-2000</v>
          </cell>
          <cell r="M308">
            <v>163.288</v>
          </cell>
          <cell r="N308">
            <v>72.603</v>
          </cell>
          <cell r="O308">
            <v>14.36</v>
          </cell>
          <cell r="P308">
            <v>13.931000000000001</v>
          </cell>
          <cell r="Q308">
            <v>13.67</v>
          </cell>
          <cell r="R308">
            <v>13.584</v>
          </cell>
          <cell r="S308">
            <v>12.966000000000001</v>
          </cell>
          <cell r="T308">
            <v>22.174</v>
          </cell>
        </row>
        <row r="309">
          <cell r="A309">
            <v>111</v>
          </cell>
          <cell r="B309">
            <v>422</v>
          </cell>
          <cell r="C309" t="str">
            <v>Lebanon</v>
          </cell>
          <cell r="D309">
            <v>0</v>
          </cell>
          <cell r="E309">
            <v>3</v>
          </cell>
          <cell r="F309" t="str">
            <v>Emro</v>
          </cell>
          <cell r="G309">
            <v>8</v>
          </cell>
          <cell r="H309" t="str">
            <v>mec</v>
          </cell>
          <cell r="I309">
            <v>1</v>
          </cell>
          <cell r="J309" t="str">
            <v>low and middle</v>
          </cell>
          <cell r="K309" t="str">
            <v>females</v>
          </cell>
          <cell r="L309" t="str">
            <v>1995-2000</v>
          </cell>
          <cell r="M309">
            <v>48.28</v>
          </cell>
          <cell r="N309">
            <v>5.75</v>
          </cell>
          <cell r="O309">
            <v>0.723</v>
          </cell>
          <cell r="P309">
            <v>2.11</v>
          </cell>
          <cell r="Q309">
            <v>3.305</v>
          </cell>
          <cell r="R309">
            <v>5.088</v>
          </cell>
          <cell r="S309">
            <v>8.131</v>
          </cell>
          <cell r="T309">
            <v>23.173</v>
          </cell>
        </row>
        <row r="310">
          <cell r="A310">
            <v>43</v>
          </cell>
          <cell r="B310">
            <v>426</v>
          </cell>
          <cell r="C310" t="str">
            <v>Lesotho</v>
          </cell>
          <cell r="D310">
            <v>0</v>
          </cell>
          <cell r="E310">
            <v>1</v>
          </cell>
          <cell r="F310" t="str">
            <v>Afro</v>
          </cell>
          <cell r="G310">
            <v>6</v>
          </cell>
          <cell r="H310" t="str">
            <v>ssa</v>
          </cell>
          <cell r="I310">
            <v>1</v>
          </cell>
          <cell r="J310" t="str">
            <v>low and middle</v>
          </cell>
          <cell r="K310" t="str">
            <v>females</v>
          </cell>
          <cell r="L310" t="str">
            <v>1995-2000</v>
          </cell>
          <cell r="M310">
            <v>61.194</v>
          </cell>
          <cell r="N310">
            <v>22.557</v>
          </cell>
          <cell r="O310">
            <v>2.778</v>
          </cell>
          <cell r="P310">
            <v>4.274</v>
          </cell>
          <cell r="Q310">
            <v>6.995</v>
          </cell>
          <cell r="R310">
            <v>6.721</v>
          </cell>
          <cell r="S310">
            <v>5.621</v>
          </cell>
          <cell r="T310">
            <v>12.248</v>
          </cell>
        </row>
        <row r="311">
          <cell r="A311">
            <v>137</v>
          </cell>
          <cell r="B311">
            <v>428</v>
          </cell>
          <cell r="C311" t="str">
            <v>Latvia</v>
          </cell>
          <cell r="D311">
            <v>0</v>
          </cell>
          <cell r="E311">
            <v>4</v>
          </cell>
          <cell r="F311" t="str">
            <v>Euro</v>
          </cell>
          <cell r="G311">
            <v>2</v>
          </cell>
          <cell r="H311" t="str">
            <v>fse</v>
          </cell>
          <cell r="I311">
            <v>1</v>
          </cell>
          <cell r="J311" t="str">
            <v>low and middle</v>
          </cell>
          <cell r="K311" t="str">
            <v>females</v>
          </cell>
          <cell r="L311" t="str">
            <v>1995-2000</v>
          </cell>
          <cell r="M311">
            <v>86.465</v>
          </cell>
          <cell r="N311">
            <v>0.986</v>
          </cell>
          <cell r="O311">
            <v>0.299</v>
          </cell>
          <cell r="P311">
            <v>0.878</v>
          </cell>
          <cell r="Q311">
            <v>2.367</v>
          </cell>
          <cell r="R311">
            <v>7.433999999999999</v>
          </cell>
          <cell r="S311">
            <v>13.591999999999999</v>
          </cell>
          <cell r="T311">
            <v>60.909</v>
          </cell>
        </row>
        <row r="312">
          <cell r="A312">
            <v>56</v>
          </cell>
          <cell r="B312">
            <v>430</v>
          </cell>
          <cell r="C312" t="str">
            <v>Liberia</v>
          </cell>
          <cell r="D312">
            <v>0</v>
          </cell>
          <cell r="E312">
            <v>1</v>
          </cell>
          <cell r="F312" t="str">
            <v>Afro</v>
          </cell>
          <cell r="G312">
            <v>6</v>
          </cell>
          <cell r="H312" t="str">
            <v>ssa</v>
          </cell>
          <cell r="I312">
            <v>1</v>
          </cell>
          <cell r="J312" t="str">
            <v>low and middle</v>
          </cell>
          <cell r="K312" t="str">
            <v>females</v>
          </cell>
          <cell r="L312" t="str">
            <v>1995-2000</v>
          </cell>
          <cell r="M312">
            <v>103.667</v>
          </cell>
          <cell r="N312">
            <v>45.995</v>
          </cell>
          <cell r="O312">
            <v>8.51</v>
          </cell>
          <cell r="P312">
            <v>10.643</v>
          </cell>
          <cell r="Q312">
            <v>8.892</v>
          </cell>
          <cell r="R312">
            <v>9.651</v>
          </cell>
          <cell r="S312">
            <v>7.788</v>
          </cell>
          <cell r="T312">
            <v>12.188</v>
          </cell>
        </row>
        <row r="313">
          <cell r="A313">
            <v>36</v>
          </cell>
          <cell r="B313">
            <v>434</v>
          </cell>
          <cell r="C313" t="str">
            <v>Libyan Arab Jamahiriya</v>
          </cell>
          <cell r="D313">
            <v>0</v>
          </cell>
          <cell r="E313">
            <v>3</v>
          </cell>
          <cell r="F313" t="str">
            <v>Emro</v>
          </cell>
          <cell r="G313">
            <v>8</v>
          </cell>
          <cell r="H313" t="str">
            <v>mec</v>
          </cell>
          <cell r="I313">
            <v>1</v>
          </cell>
          <cell r="J313" t="str">
            <v>low and middle</v>
          </cell>
          <cell r="K313" t="str">
            <v>females</v>
          </cell>
          <cell r="L313" t="str">
            <v>1995-2000</v>
          </cell>
          <cell r="M313">
            <v>49.848</v>
          </cell>
          <cell r="N313">
            <v>11.672</v>
          </cell>
          <cell r="O313">
            <v>1.061</v>
          </cell>
          <cell r="P313">
            <v>2.809</v>
          </cell>
          <cell r="Q313">
            <v>3.9360000000000004</v>
          </cell>
          <cell r="R313">
            <v>7.7010000000000005</v>
          </cell>
          <cell r="S313">
            <v>7.742</v>
          </cell>
          <cell r="T313">
            <v>14.927000000000001</v>
          </cell>
        </row>
        <row r="314">
          <cell r="A314">
            <v>138</v>
          </cell>
          <cell r="B314">
            <v>440</v>
          </cell>
          <cell r="C314" t="str">
            <v>Lithuania</v>
          </cell>
          <cell r="D314">
            <v>0</v>
          </cell>
          <cell r="E314">
            <v>4</v>
          </cell>
          <cell r="F314" t="str">
            <v>Euro</v>
          </cell>
          <cell r="G314">
            <v>2</v>
          </cell>
          <cell r="H314" t="str">
            <v>fse</v>
          </cell>
          <cell r="I314">
            <v>1</v>
          </cell>
          <cell r="J314" t="str">
            <v>low and middle</v>
          </cell>
          <cell r="K314" t="str">
            <v>females</v>
          </cell>
          <cell r="L314" t="str">
            <v>1995-2000</v>
          </cell>
          <cell r="M314">
            <v>104.231</v>
          </cell>
          <cell r="N314">
            <v>1.745</v>
          </cell>
          <cell r="O314">
            <v>0.435</v>
          </cell>
          <cell r="P314">
            <v>1.0510000000000002</v>
          </cell>
          <cell r="Q314">
            <v>3.732</v>
          </cell>
          <cell r="R314">
            <v>9.396</v>
          </cell>
          <cell r="S314">
            <v>16.613</v>
          </cell>
          <cell r="T314">
            <v>71.259</v>
          </cell>
        </row>
        <row r="315">
          <cell r="A315">
            <v>159</v>
          </cell>
          <cell r="B315">
            <v>442</v>
          </cell>
          <cell r="C315" t="str">
            <v>Luxembourg</v>
          </cell>
          <cell r="D315">
            <v>0</v>
          </cell>
          <cell r="E315">
            <v>4</v>
          </cell>
          <cell r="F315" t="str">
            <v>Euro</v>
          </cell>
          <cell r="G315">
            <v>1</v>
          </cell>
          <cell r="H315" t="str">
            <v>eme</v>
          </cell>
          <cell r="I315">
            <v>4</v>
          </cell>
          <cell r="J315" t="str">
            <v>high</v>
          </cell>
          <cell r="K315" t="str">
            <v>females</v>
          </cell>
          <cell r="L315" t="str">
            <v>1995-2000</v>
          </cell>
          <cell r="M315">
            <v>9.953</v>
          </cell>
          <cell r="N315">
            <v>0.098</v>
          </cell>
          <cell r="O315">
            <v>0.013000000000000001</v>
          </cell>
          <cell r="P315">
            <v>0.06</v>
          </cell>
          <cell r="Q315">
            <v>0.188</v>
          </cell>
          <cell r="R315">
            <v>0.609</v>
          </cell>
          <cell r="S315">
            <v>1.052</v>
          </cell>
          <cell r="T315">
            <v>7.933</v>
          </cell>
        </row>
        <row r="316">
          <cell r="A316">
            <v>70</v>
          </cell>
          <cell r="B316">
            <v>446</v>
          </cell>
          <cell r="C316" t="str">
            <v>Macau</v>
          </cell>
          <cell r="G316">
            <v>5</v>
          </cell>
          <cell r="H316" t="str">
            <v>oai</v>
          </cell>
          <cell r="I316">
            <v>4</v>
          </cell>
          <cell r="J316" t="str">
            <v>high</v>
          </cell>
          <cell r="K316" t="str">
            <v>females</v>
          </cell>
          <cell r="L316" t="str">
            <v>1995-2000</v>
          </cell>
          <cell r="M316">
            <v>4.849</v>
          </cell>
          <cell r="N316">
            <v>0.153</v>
          </cell>
          <cell r="O316">
            <v>0.017</v>
          </cell>
          <cell r="P316">
            <v>0.069</v>
          </cell>
          <cell r="Q316">
            <v>0.254</v>
          </cell>
          <cell r="R316">
            <v>0.384</v>
          </cell>
          <cell r="S316">
            <v>0.587</v>
          </cell>
          <cell r="T316">
            <v>3.385</v>
          </cell>
        </row>
        <row r="317">
          <cell r="A317">
            <v>13</v>
          </cell>
          <cell r="B317">
            <v>450</v>
          </cell>
          <cell r="C317" t="str">
            <v>Madagascar</v>
          </cell>
          <cell r="D317">
            <v>0</v>
          </cell>
          <cell r="E317">
            <v>1</v>
          </cell>
          <cell r="F317" t="str">
            <v>Afro</v>
          </cell>
          <cell r="G317">
            <v>6</v>
          </cell>
          <cell r="H317" t="str">
            <v>ssa</v>
          </cell>
          <cell r="I317">
            <v>1</v>
          </cell>
          <cell r="J317" t="str">
            <v>low and middle</v>
          </cell>
          <cell r="K317" t="str">
            <v>females</v>
          </cell>
          <cell r="L317" t="str">
            <v>1995-2000</v>
          </cell>
          <cell r="M317">
            <v>382.432</v>
          </cell>
          <cell r="N317">
            <v>163.664</v>
          </cell>
          <cell r="O317">
            <v>19.781</v>
          </cell>
          <cell r="P317">
            <v>33.363</v>
          </cell>
          <cell r="Q317">
            <v>34.457</v>
          </cell>
          <cell r="R317">
            <v>34.928000000000004</v>
          </cell>
          <cell r="S317">
            <v>33.361000000000004</v>
          </cell>
          <cell r="T317">
            <v>62.878</v>
          </cell>
        </row>
        <row r="318">
          <cell r="A318">
            <v>14</v>
          </cell>
          <cell r="B318">
            <v>454</v>
          </cell>
          <cell r="C318" t="str">
            <v>Malawi</v>
          </cell>
          <cell r="D318">
            <v>0</v>
          </cell>
          <cell r="E318">
            <v>1</v>
          </cell>
          <cell r="F318" t="str">
            <v>Afro</v>
          </cell>
          <cell r="G318">
            <v>6</v>
          </cell>
          <cell r="H318" t="str">
            <v>ssa</v>
          </cell>
          <cell r="I318">
            <v>1</v>
          </cell>
          <cell r="J318" t="str">
            <v>low and middle</v>
          </cell>
          <cell r="K318" t="str">
            <v>females</v>
          </cell>
          <cell r="L318" t="str">
            <v>1995-2000</v>
          </cell>
          <cell r="M318">
            <v>600.905</v>
          </cell>
          <cell r="N318">
            <v>266.958</v>
          </cell>
          <cell r="O318">
            <v>58.25</v>
          </cell>
          <cell r="P318">
            <v>53.150999999999996</v>
          </cell>
          <cell r="Q318">
            <v>83.285</v>
          </cell>
          <cell r="R318">
            <v>62.61200000000001</v>
          </cell>
          <cell r="S318">
            <v>32.08</v>
          </cell>
          <cell r="T318">
            <v>44.56900000000001</v>
          </cell>
        </row>
        <row r="319">
          <cell r="A319">
            <v>94</v>
          </cell>
          <cell r="B319">
            <v>458</v>
          </cell>
          <cell r="C319" t="str">
            <v>Malaysia</v>
          </cell>
          <cell r="D319">
            <v>0</v>
          </cell>
          <cell r="E319">
            <v>6</v>
          </cell>
          <cell r="F319" t="str">
            <v>Wpro</v>
          </cell>
          <cell r="G319">
            <v>5</v>
          </cell>
          <cell r="H319" t="str">
            <v>oai</v>
          </cell>
          <cell r="I319">
            <v>1</v>
          </cell>
          <cell r="J319" t="str">
            <v>low and middle</v>
          </cell>
          <cell r="K319" t="str">
            <v>females</v>
          </cell>
          <cell r="L319" t="str">
            <v>1995-2000</v>
          </cell>
          <cell r="M319">
            <v>221.364</v>
          </cell>
          <cell r="N319">
            <v>17.239</v>
          </cell>
          <cell r="O319">
            <v>3.48</v>
          </cell>
          <cell r="P319">
            <v>7.647</v>
          </cell>
          <cell r="Q319">
            <v>15.016000000000002</v>
          </cell>
          <cell r="R319">
            <v>30.079</v>
          </cell>
          <cell r="S319">
            <v>42.421</v>
          </cell>
          <cell r="T319">
            <v>105.482</v>
          </cell>
        </row>
        <row r="320">
          <cell r="A320">
            <v>81</v>
          </cell>
          <cell r="B320">
            <v>462</v>
          </cell>
          <cell r="C320" t="str">
            <v>Maldives</v>
          </cell>
          <cell r="D320">
            <v>0</v>
          </cell>
          <cell r="E320">
            <v>5</v>
          </cell>
          <cell r="F320" t="str">
            <v>Searo</v>
          </cell>
          <cell r="G320">
            <v>5</v>
          </cell>
          <cell r="H320" t="str">
            <v>oai</v>
          </cell>
          <cell r="I320">
            <v>1</v>
          </cell>
          <cell r="J320" t="str">
            <v>low and middle</v>
          </cell>
          <cell r="K320" t="str">
            <v>females</v>
          </cell>
          <cell r="L320" t="str">
            <v>1995-2000</v>
          </cell>
          <cell r="M320">
            <v>5.056</v>
          </cell>
          <cell r="N320">
            <v>1.834</v>
          </cell>
          <cell r="O320">
            <v>0.261</v>
          </cell>
          <cell r="P320">
            <v>0.43</v>
          </cell>
          <cell r="Q320">
            <v>0.42400000000000004</v>
          </cell>
          <cell r="R320">
            <v>0.473</v>
          </cell>
          <cell r="S320">
            <v>0.536</v>
          </cell>
          <cell r="T320">
            <v>1.0979999999999999</v>
          </cell>
        </row>
        <row r="321">
          <cell r="A321">
            <v>57</v>
          </cell>
          <cell r="B321">
            <v>466</v>
          </cell>
          <cell r="C321" t="str">
            <v>Mali</v>
          </cell>
          <cell r="D321">
            <v>0</v>
          </cell>
          <cell r="E321">
            <v>1</v>
          </cell>
          <cell r="F321" t="str">
            <v>Afro</v>
          </cell>
          <cell r="G321">
            <v>6</v>
          </cell>
          <cell r="H321" t="str">
            <v>ssa</v>
          </cell>
          <cell r="I321">
            <v>1</v>
          </cell>
          <cell r="J321" t="str">
            <v>low and middle</v>
          </cell>
          <cell r="K321" t="str">
            <v>females</v>
          </cell>
          <cell r="L321" t="str">
            <v>1995-2000</v>
          </cell>
          <cell r="M321">
            <v>409.874</v>
          </cell>
          <cell r="N321">
            <v>270.533</v>
          </cell>
          <cell r="O321">
            <v>26.565</v>
          </cell>
          <cell r="P321">
            <v>26.113</v>
          </cell>
          <cell r="Q321">
            <v>18.514</v>
          </cell>
          <cell r="R321">
            <v>15.724</v>
          </cell>
          <cell r="S321">
            <v>15.703</v>
          </cell>
          <cell r="T321">
            <v>36.722</v>
          </cell>
        </row>
        <row r="322">
          <cell r="A322">
            <v>148</v>
          </cell>
          <cell r="B322">
            <v>470</v>
          </cell>
          <cell r="C322" t="str">
            <v>Malta</v>
          </cell>
          <cell r="D322">
            <v>0</v>
          </cell>
          <cell r="E322">
            <v>4</v>
          </cell>
          <cell r="F322" t="str">
            <v>Euro</v>
          </cell>
          <cell r="G322">
            <v>8</v>
          </cell>
          <cell r="H322" t="str">
            <v>mec</v>
          </cell>
          <cell r="I322">
            <v>1</v>
          </cell>
          <cell r="J322" t="str">
            <v>low and middle</v>
          </cell>
          <cell r="K322" t="str">
            <v>females</v>
          </cell>
          <cell r="L322" t="str">
            <v>1995-2000</v>
          </cell>
          <cell r="M322">
            <v>7.217</v>
          </cell>
          <cell r="N322">
            <v>0.093</v>
          </cell>
          <cell r="O322">
            <v>0.013999999999999999</v>
          </cell>
          <cell r="P322">
            <v>0.035</v>
          </cell>
          <cell r="Q322">
            <v>0.11100000000000002</v>
          </cell>
          <cell r="R322">
            <v>0.5289999999999999</v>
          </cell>
          <cell r="S322">
            <v>0.96</v>
          </cell>
          <cell r="T322">
            <v>5.475</v>
          </cell>
        </row>
        <row r="323">
          <cell r="A323">
            <v>171</v>
          </cell>
          <cell r="B323">
            <v>474</v>
          </cell>
          <cell r="C323" t="str">
            <v>Martinique</v>
          </cell>
          <cell r="G323">
            <v>7</v>
          </cell>
          <cell r="H323" t="str">
            <v>lac</v>
          </cell>
          <cell r="I323">
            <v>4</v>
          </cell>
          <cell r="J323" t="str">
            <v>high</v>
          </cell>
          <cell r="K323" t="str">
            <v>females</v>
          </cell>
          <cell r="L323" t="str">
            <v>1995-2000</v>
          </cell>
          <cell r="M323">
            <v>5.635</v>
          </cell>
          <cell r="N323">
            <v>0.12</v>
          </cell>
          <cell r="O323">
            <v>0.017</v>
          </cell>
          <cell r="P323">
            <v>0.097</v>
          </cell>
          <cell r="Q323">
            <v>0.21200000000000002</v>
          </cell>
          <cell r="R323">
            <v>0.435</v>
          </cell>
          <cell r="S323">
            <v>0.722</v>
          </cell>
          <cell r="T323">
            <v>4.032</v>
          </cell>
        </row>
        <row r="324">
          <cell r="A324">
            <v>58</v>
          </cell>
          <cell r="B324">
            <v>478</v>
          </cell>
          <cell r="C324" t="str">
            <v>Mauritania</v>
          </cell>
          <cell r="D324">
            <v>0</v>
          </cell>
          <cell r="E324">
            <v>1</v>
          </cell>
          <cell r="F324" t="str">
            <v>Afro</v>
          </cell>
          <cell r="G324">
            <v>6</v>
          </cell>
          <cell r="H324" t="str">
            <v>ssa</v>
          </cell>
          <cell r="I324">
            <v>1</v>
          </cell>
          <cell r="J324" t="str">
            <v>low and middle</v>
          </cell>
          <cell r="K324" t="str">
            <v>females</v>
          </cell>
          <cell r="L324" t="str">
            <v>1995-2000</v>
          </cell>
          <cell r="M324">
            <v>79.583</v>
          </cell>
          <cell r="N324">
            <v>35.186</v>
          </cell>
          <cell r="O324">
            <v>6.747</v>
          </cell>
          <cell r="P324">
            <v>7.058000000000001</v>
          </cell>
          <cell r="Q324">
            <v>6.535</v>
          </cell>
          <cell r="R324">
            <v>6.141</v>
          </cell>
          <cell r="S324">
            <v>6.193</v>
          </cell>
          <cell r="T324">
            <v>11.723</v>
          </cell>
        </row>
        <row r="325">
          <cell r="A325">
            <v>15</v>
          </cell>
          <cell r="B325">
            <v>480</v>
          </cell>
          <cell r="C325" t="str">
            <v>Mauritius (2)</v>
          </cell>
          <cell r="D325">
            <v>0</v>
          </cell>
          <cell r="E325">
            <v>1</v>
          </cell>
          <cell r="F325" t="str">
            <v>Afro</v>
          </cell>
          <cell r="G325">
            <v>5</v>
          </cell>
          <cell r="H325" t="str">
            <v>oai</v>
          </cell>
          <cell r="I325">
            <v>1</v>
          </cell>
          <cell r="J325" t="str">
            <v>low and middle</v>
          </cell>
          <cell r="K325" t="str">
            <v>females</v>
          </cell>
          <cell r="L325" t="str">
            <v>1995-2000</v>
          </cell>
          <cell r="M325">
            <v>15.902</v>
          </cell>
          <cell r="N325">
            <v>0.628</v>
          </cell>
          <cell r="O325">
            <v>0.103</v>
          </cell>
          <cell r="P325">
            <v>0.363</v>
          </cell>
          <cell r="Q325">
            <v>0.893</v>
          </cell>
          <cell r="R325">
            <v>2.1470000000000002</v>
          </cell>
          <cell r="S325">
            <v>2.92</v>
          </cell>
          <cell r="T325">
            <v>8.848</v>
          </cell>
        </row>
        <row r="326">
          <cell r="A326">
            <v>181</v>
          </cell>
          <cell r="B326">
            <v>484</v>
          </cell>
          <cell r="C326" t="str">
            <v>Mexico</v>
          </cell>
          <cell r="D326">
            <v>0</v>
          </cell>
          <cell r="E326">
            <v>2</v>
          </cell>
          <cell r="F326" t="str">
            <v>Amro</v>
          </cell>
          <cell r="G326">
            <v>7</v>
          </cell>
          <cell r="H326" t="str">
            <v>lac</v>
          </cell>
          <cell r="I326">
            <v>1</v>
          </cell>
          <cell r="J326" t="str">
            <v>low and middle</v>
          </cell>
          <cell r="K326" t="str">
            <v>females</v>
          </cell>
          <cell r="L326" t="str">
            <v>1995-2000</v>
          </cell>
          <cell r="M326">
            <v>1046.708</v>
          </cell>
          <cell r="N326">
            <v>198.436</v>
          </cell>
          <cell r="O326">
            <v>20.214</v>
          </cell>
          <cell r="P326">
            <v>46.787</v>
          </cell>
          <cell r="Q326">
            <v>70.611</v>
          </cell>
          <cell r="R326">
            <v>125.99199999999999</v>
          </cell>
          <cell r="S326">
            <v>138.6</v>
          </cell>
          <cell r="T326">
            <v>446.068</v>
          </cell>
        </row>
        <row r="327">
          <cell r="A327">
            <v>71</v>
          </cell>
          <cell r="B327">
            <v>496</v>
          </cell>
          <cell r="C327" t="str">
            <v>Mongolia</v>
          </cell>
          <cell r="D327">
            <v>0</v>
          </cell>
          <cell r="E327">
            <v>6</v>
          </cell>
          <cell r="F327" t="str">
            <v>Wpro</v>
          </cell>
          <cell r="G327">
            <v>5</v>
          </cell>
          <cell r="H327" t="str">
            <v>oai</v>
          </cell>
          <cell r="I327">
            <v>1</v>
          </cell>
          <cell r="J327" t="str">
            <v>low and middle</v>
          </cell>
          <cell r="K327" t="str">
            <v>females</v>
          </cell>
          <cell r="L327" t="str">
            <v>1995-2000</v>
          </cell>
          <cell r="M327">
            <v>40.872</v>
          </cell>
          <cell r="N327">
            <v>10.67</v>
          </cell>
          <cell r="O327">
            <v>1.008</v>
          </cell>
          <cell r="P327">
            <v>1.569</v>
          </cell>
          <cell r="Q327">
            <v>2.907</v>
          </cell>
          <cell r="R327">
            <v>4.351</v>
          </cell>
          <cell r="S327">
            <v>5.335</v>
          </cell>
          <cell r="T327">
            <v>15.032</v>
          </cell>
        </row>
        <row r="328">
          <cell r="A328">
            <v>126</v>
          </cell>
          <cell r="B328">
            <v>498</v>
          </cell>
          <cell r="C328" t="str">
            <v>Republic of Moldova</v>
          </cell>
          <cell r="D328">
            <v>0</v>
          </cell>
          <cell r="E328">
            <v>4</v>
          </cell>
          <cell r="F328" t="str">
            <v>Euro</v>
          </cell>
          <cell r="G328">
            <v>2</v>
          </cell>
          <cell r="H328" t="str">
            <v>fse</v>
          </cell>
          <cell r="I328">
            <v>1</v>
          </cell>
          <cell r="J328" t="str">
            <v>low and middle</v>
          </cell>
          <cell r="K328" t="str">
            <v>females</v>
          </cell>
          <cell r="L328" t="str">
            <v>1995-2000</v>
          </cell>
          <cell r="M328">
            <v>114.554</v>
          </cell>
          <cell r="N328">
            <v>3.739</v>
          </cell>
          <cell r="O328">
            <v>0.719</v>
          </cell>
          <cell r="P328">
            <v>1.75</v>
          </cell>
          <cell r="Q328">
            <v>5.038</v>
          </cell>
          <cell r="R328">
            <v>15.086000000000002</v>
          </cell>
          <cell r="S328">
            <v>22.927999999999997</v>
          </cell>
          <cell r="T328">
            <v>65.294</v>
          </cell>
        </row>
        <row r="329">
          <cell r="A329">
            <v>37</v>
          </cell>
          <cell r="B329">
            <v>504</v>
          </cell>
          <cell r="C329" t="str">
            <v>Morocco</v>
          </cell>
          <cell r="D329">
            <v>0</v>
          </cell>
          <cell r="E329">
            <v>3</v>
          </cell>
          <cell r="F329" t="str">
            <v>Emro</v>
          </cell>
          <cell r="G329">
            <v>8</v>
          </cell>
          <cell r="H329" t="str">
            <v>mec</v>
          </cell>
          <cell r="I329">
            <v>1</v>
          </cell>
          <cell r="J329" t="str">
            <v>low and middle</v>
          </cell>
          <cell r="K329" t="str">
            <v>females</v>
          </cell>
          <cell r="L329" t="str">
            <v>1995-2000</v>
          </cell>
          <cell r="M329">
            <v>419.999</v>
          </cell>
          <cell r="N329">
            <v>103.338</v>
          </cell>
          <cell r="O329">
            <v>11.338000000000001</v>
          </cell>
          <cell r="P329">
            <v>26.261000000000003</v>
          </cell>
          <cell r="Q329">
            <v>30.813000000000002</v>
          </cell>
          <cell r="R329">
            <v>42.102000000000004</v>
          </cell>
          <cell r="S329">
            <v>60.159000000000006</v>
          </cell>
          <cell r="T329">
            <v>145.98800000000003</v>
          </cell>
        </row>
        <row r="330">
          <cell r="A330">
            <v>16</v>
          </cell>
          <cell r="B330">
            <v>508</v>
          </cell>
          <cell r="C330" t="str">
            <v>Mozambique</v>
          </cell>
          <cell r="D330">
            <v>0</v>
          </cell>
          <cell r="E330">
            <v>1</v>
          </cell>
          <cell r="F330" t="str">
            <v>Afro</v>
          </cell>
          <cell r="G330">
            <v>6</v>
          </cell>
          <cell r="H330" t="str">
            <v>ssa</v>
          </cell>
          <cell r="I330">
            <v>1</v>
          </cell>
          <cell r="J330" t="str">
            <v>low and middle</v>
          </cell>
          <cell r="K330" t="str">
            <v>females</v>
          </cell>
          <cell r="L330" t="str">
            <v>1995-2000</v>
          </cell>
          <cell r="M330">
            <v>840.702</v>
          </cell>
          <cell r="N330">
            <v>350.669</v>
          </cell>
          <cell r="O330">
            <v>76.92599999999999</v>
          </cell>
          <cell r="P330">
            <v>75.31700000000001</v>
          </cell>
          <cell r="Q330">
            <v>99.86</v>
          </cell>
          <cell r="R330">
            <v>85.088</v>
          </cell>
          <cell r="S330">
            <v>59.229</v>
          </cell>
          <cell r="T330">
            <v>93.61300000000001</v>
          </cell>
        </row>
        <row r="331">
          <cell r="A331">
            <v>112</v>
          </cell>
          <cell r="B331">
            <v>512</v>
          </cell>
          <cell r="C331" t="str">
            <v>Oman</v>
          </cell>
          <cell r="D331">
            <v>0</v>
          </cell>
          <cell r="E331">
            <v>3</v>
          </cell>
          <cell r="F331" t="str">
            <v>Emro</v>
          </cell>
          <cell r="G331">
            <v>8</v>
          </cell>
          <cell r="H331" t="str">
            <v>mec</v>
          </cell>
          <cell r="I331">
            <v>1</v>
          </cell>
          <cell r="J331" t="str">
            <v>low and middle</v>
          </cell>
          <cell r="K331" t="str">
            <v>females</v>
          </cell>
          <cell r="L331" t="str">
            <v>1995-2000</v>
          </cell>
          <cell r="M331">
            <v>19.002</v>
          </cell>
          <cell r="N331">
            <v>4.927</v>
          </cell>
          <cell r="O331">
            <v>0.518</v>
          </cell>
          <cell r="P331">
            <v>0.986</v>
          </cell>
          <cell r="Q331">
            <v>1.2189999999999999</v>
          </cell>
          <cell r="R331">
            <v>2.335</v>
          </cell>
          <cell r="S331">
            <v>2.521</v>
          </cell>
          <cell r="T331">
            <v>6.496</v>
          </cell>
        </row>
        <row r="332">
          <cell r="A332">
            <v>44</v>
          </cell>
          <cell r="B332">
            <v>516</v>
          </cell>
          <cell r="C332" t="str">
            <v>Namibia</v>
          </cell>
          <cell r="D332">
            <v>0</v>
          </cell>
          <cell r="E332">
            <v>1</v>
          </cell>
          <cell r="F332" t="str">
            <v>Afro</v>
          </cell>
          <cell r="G332">
            <v>6</v>
          </cell>
          <cell r="H332" t="str">
            <v>ssa</v>
          </cell>
          <cell r="I332">
            <v>1</v>
          </cell>
          <cell r="J332" t="str">
            <v>low and middle</v>
          </cell>
          <cell r="K332" t="str">
            <v>females</v>
          </cell>
          <cell r="L332" t="str">
            <v>1995-2000</v>
          </cell>
          <cell r="M332">
            <v>55.208</v>
          </cell>
          <cell r="N332">
            <v>17.008</v>
          </cell>
          <cell r="O332">
            <v>3.462</v>
          </cell>
          <cell r="P332">
            <v>5.215999999999999</v>
          </cell>
          <cell r="Q332">
            <v>8.376</v>
          </cell>
          <cell r="R332">
            <v>7.317</v>
          </cell>
          <cell r="S332">
            <v>4.775</v>
          </cell>
          <cell r="T332">
            <v>9.053999999999998</v>
          </cell>
        </row>
        <row r="333">
          <cell r="A333">
            <v>82</v>
          </cell>
          <cell r="B333">
            <v>524</v>
          </cell>
          <cell r="C333" t="str">
            <v>Nepal</v>
          </cell>
          <cell r="D333">
            <v>0</v>
          </cell>
          <cell r="E333">
            <v>5</v>
          </cell>
          <cell r="F333" t="str">
            <v>Searo</v>
          </cell>
          <cell r="G333">
            <v>5</v>
          </cell>
          <cell r="H333" t="str">
            <v>oai</v>
          </cell>
          <cell r="I333">
            <v>1</v>
          </cell>
          <cell r="J333" t="str">
            <v>low and middle</v>
          </cell>
          <cell r="K333" t="str">
            <v>females</v>
          </cell>
          <cell r="L333" t="str">
            <v>1995-2000</v>
          </cell>
          <cell r="M333">
            <v>618.429</v>
          </cell>
          <cell r="N333">
            <v>235.342</v>
          </cell>
          <cell r="O333">
            <v>33.853</v>
          </cell>
          <cell r="P333">
            <v>57.496</v>
          </cell>
          <cell r="Q333">
            <v>57.834</v>
          </cell>
          <cell r="R333">
            <v>64.488</v>
          </cell>
          <cell r="S333">
            <v>59.358000000000004</v>
          </cell>
          <cell r="T333">
            <v>110.058</v>
          </cell>
        </row>
        <row r="334">
          <cell r="A334">
            <v>160</v>
          </cell>
          <cell r="B334">
            <v>528</v>
          </cell>
          <cell r="C334" t="str">
            <v>Netherlands</v>
          </cell>
          <cell r="D334">
            <v>0</v>
          </cell>
          <cell r="E334">
            <v>4</v>
          </cell>
          <cell r="F334" t="str">
            <v>Euro</v>
          </cell>
          <cell r="G334">
            <v>1</v>
          </cell>
          <cell r="H334" t="str">
            <v>eme</v>
          </cell>
          <cell r="I334">
            <v>4</v>
          </cell>
          <cell r="J334" t="str">
            <v>high</v>
          </cell>
          <cell r="K334" t="str">
            <v>females</v>
          </cell>
          <cell r="L334" t="str">
            <v>1995-2000</v>
          </cell>
          <cell r="M334">
            <v>337.523</v>
          </cell>
          <cell r="N334">
            <v>3.24</v>
          </cell>
          <cell r="O334">
            <v>0.762</v>
          </cell>
          <cell r="P334">
            <v>2.4240000000000004</v>
          </cell>
          <cell r="Q334">
            <v>7.946</v>
          </cell>
          <cell r="R334">
            <v>23.278</v>
          </cell>
          <cell r="S334">
            <v>34.927</v>
          </cell>
          <cell r="T334">
            <v>264.94599999999997</v>
          </cell>
        </row>
        <row r="335">
          <cell r="A335">
            <v>172</v>
          </cell>
          <cell r="B335">
            <v>530</v>
          </cell>
          <cell r="C335" t="str">
            <v>Netherlands Antilles</v>
          </cell>
          <cell r="G335">
            <v>7</v>
          </cell>
          <cell r="H335" t="str">
            <v>lac</v>
          </cell>
          <cell r="I335">
            <v>4</v>
          </cell>
          <cell r="J335" t="str">
            <v>high</v>
          </cell>
          <cell r="K335" t="str">
            <v>females</v>
          </cell>
          <cell r="L335" t="str">
            <v>1995-2000</v>
          </cell>
          <cell r="M335">
            <v>3.037</v>
          </cell>
          <cell r="N335">
            <v>0.109</v>
          </cell>
          <cell r="O335">
            <v>0.011</v>
          </cell>
          <cell r="P335">
            <v>0.039</v>
          </cell>
          <cell r="Q335">
            <v>0.11599999999999999</v>
          </cell>
          <cell r="R335">
            <v>0.317</v>
          </cell>
          <cell r="S335">
            <v>0.41800000000000004</v>
          </cell>
          <cell r="T335">
            <v>2.027</v>
          </cell>
        </row>
        <row r="336">
          <cell r="A336">
            <v>206</v>
          </cell>
          <cell r="B336">
            <v>540</v>
          </cell>
          <cell r="C336" t="str">
            <v>New Caledonia</v>
          </cell>
          <cell r="G336">
            <v>5</v>
          </cell>
          <cell r="H336" t="str">
            <v>oai</v>
          </cell>
          <cell r="I336">
            <v>4</v>
          </cell>
          <cell r="J336" t="str">
            <v>high</v>
          </cell>
          <cell r="K336" t="str">
            <v>females</v>
          </cell>
          <cell r="L336" t="str">
            <v>1995-2000</v>
          </cell>
          <cell r="M336">
            <v>2.153</v>
          </cell>
          <cell r="N336">
            <v>0.17</v>
          </cell>
          <cell r="O336">
            <v>0.027999999999999997</v>
          </cell>
          <cell r="P336">
            <v>0.091</v>
          </cell>
          <cell r="Q336">
            <v>0.14</v>
          </cell>
          <cell r="R336">
            <v>0.305</v>
          </cell>
          <cell r="S336">
            <v>0.378</v>
          </cell>
          <cell r="T336">
            <v>1.041</v>
          </cell>
        </row>
        <row r="337">
          <cell r="A337">
            <v>209</v>
          </cell>
          <cell r="B337">
            <v>548</v>
          </cell>
          <cell r="C337" t="str">
            <v>Vanuatu</v>
          </cell>
          <cell r="D337">
            <v>0</v>
          </cell>
          <cell r="E337">
            <v>6</v>
          </cell>
          <cell r="F337" t="str">
            <v>Wpro</v>
          </cell>
          <cell r="G337">
            <v>5</v>
          </cell>
          <cell r="H337" t="str">
            <v>oai</v>
          </cell>
          <cell r="I337">
            <v>1</v>
          </cell>
          <cell r="J337" t="str">
            <v>low and middle</v>
          </cell>
          <cell r="K337" t="str">
            <v>females</v>
          </cell>
          <cell r="L337" t="str">
            <v>1995-2000</v>
          </cell>
          <cell r="M337">
            <v>2.316</v>
          </cell>
          <cell r="N337">
            <v>0.59</v>
          </cell>
          <cell r="O337">
            <v>0.07400000000000001</v>
          </cell>
          <cell r="P337">
            <v>0.15</v>
          </cell>
          <cell r="Q337">
            <v>0.20700000000000002</v>
          </cell>
          <cell r="R337">
            <v>0.27699999999999997</v>
          </cell>
          <cell r="S337">
            <v>0.274</v>
          </cell>
          <cell r="T337">
            <v>0.744</v>
          </cell>
        </row>
        <row r="338">
          <cell r="A338">
            <v>203</v>
          </cell>
          <cell r="B338">
            <v>554</v>
          </cell>
          <cell r="C338" t="str">
            <v>New Zealand</v>
          </cell>
          <cell r="D338">
            <v>0</v>
          </cell>
          <cell r="E338">
            <v>6</v>
          </cell>
          <cell r="F338" t="str">
            <v>Wpro</v>
          </cell>
          <cell r="G338">
            <v>1</v>
          </cell>
          <cell r="H338" t="str">
            <v>eme</v>
          </cell>
          <cell r="I338">
            <v>4</v>
          </cell>
          <cell r="J338" t="str">
            <v>high</v>
          </cell>
          <cell r="K338" t="str">
            <v>females</v>
          </cell>
          <cell r="L338" t="str">
            <v>1995-2000</v>
          </cell>
          <cell r="M338">
            <v>70.102</v>
          </cell>
          <cell r="N338">
            <v>1.14</v>
          </cell>
          <cell r="O338">
            <v>0.218</v>
          </cell>
          <cell r="P338">
            <v>1.016</v>
          </cell>
          <cell r="Q338">
            <v>1.992</v>
          </cell>
          <cell r="R338">
            <v>6.095</v>
          </cell>
          <cell r="S338">
            <v>8.176</v>
          </cell>
          <cell r="T338">
            <v>51.465</v>
          </cell>
        </row>
        <row r="339">
          <cell r="A339">
            <v>182</v>
          </cell>
          <cell r="B339">
            <v>558</v>
          </cell>
          <cell r="C339" t="str">
            <v>Nicaragua</v>
          </cell>
          <cell r="D339">
            <v>0</v>
          </cell>
          <cell r="E339">
            <v>2</v>
          </cell>
          <cell r="F339" t="str">
            <v>Amro</v>
          </cell>
          <cell r="G339">
            <v>7</v>
          </cell>
          <cell r="H339" t="str">
            <v>lac</v>
          </cell>
          <cell r="I339">
            <v>1</v>
          </cell>
          <cell r="J339" t="str">
            <v>low and middle</v>
          </cell>
          <cell r="K339" t="str">
            <v>females</v>
          </cell>
          <cell r="L339" t="str">
            <v>1995-2000</v>
          </cell>
          <cell r="M339">
            <v>62.625</v>
          </cell>
          <cell r="N339">
            <v>22.19</v>
          </cell>
          <cell r="O339">
            <v>3.219</v>
          </cell>
          <cell r="P339">
            <v>4.174</v>
          </cell>
          <cell r="Q339">
            <v>5.051</v>
          </cell>
          <cell r="R339">
            <v>6.313000000000001</v>
          </cell>
          <cell r="S339">
            <v>6.046</v>
          </cell>
          <cell r="T339">
            <v>15.631999999999998</v>
          </cell>
        </row>
        <row r="340">
          <cell r="A340">
            <v>59</v>
          </cell>
          <cell r="B340">
            <v>562</v>
          </cell>
          <cell r="C340" t="str">
            <v>Niger</v>
          </cell>
          <cell r="D340">
            <v>0</v>
          </cell>
          <cell r="E340">
            <v>1</v>
          </cell>
          <cell r="F340" t="str">
            <v>Afro</v>
          </cell>
          <cell r="G340">
            <v>6</v>
          </cell>
          <cell r="H340" t="str">
            <v>ssa</v>
          </cell>
          <cell r="I340">
            <v>1</v>
          </cell>
          <cell r="J340" t="str">
            <v>low and middle</v>
          </cell>
          <cell r="K340" t="str">
            <v>females</v>
          </cell>
          <cell r="L340" t="str">
            <v>1995-2000</v>
          </cell>
          <cell r="M340">
            <v>401.319</v>
          </cell>
          <cell r="N340">
            <v>215.107</v>
          </cell>
          <cell r="O340">
            <v>39.001000000000005</v>
          </cell>
          <cell r="P340">
            <v>33.817</v>
          </cell>
          <cell r="Q340">
            <v>29.208</v>
          </cell>
          <cell r="R340">
            <v>25.707</v>
          </cell>
          <cell r="S340">
            <v>22.673000000000002</v>
          </cell>
          <cell r="T340">
            <v>35.806</v>
          </cell>
        </row>
        <row r="341">
          <cell r="A341">
            <v>60</v>
          </cell>
          <cell r="B341">
            <v>566</v>
          </cell>
          <cell r="C341" t="str">
            <v>Nigeria</v>
          </cell>
          <cell r="D341">
            <v>0</v>
          </cell>
          <cell r="E341">
            <v>1</v>
          </cell>
          <cell r="F341" t="str">
            <v>Afro</v>
          </cell>
          <cell r="G341">
            <v>6</v>
          </cell>
          <cell r="H341" t="str">
            <v>ssa</v>
          </cell>
          <cell r="I341">
            <v>1</v>
          </cell>
          <cell r="J341" t="str">
            <v>low and middle</v>
          </cell>
          <cell r="K341" t="str">
            <v>females</v>
          </cell>
          <cell r="L341" t="str">
            <v>1995-2000</v>
          </cell>
          <cell r="M341">
            <v>3717.243</v>
          </cell>
          <cell r="N341">
            <v>1446.878</v>
          </cell>
          <cell r="O341">
            <v>411.102</v>
          </cell>
          <cell r="P341">
            <v>368.135</v>
          </cell>
          <cell r="Q341">
            <v>398.41600000000005</v>
          </cell>
          <cell r="R341">
            <v>366.149</v>
          </cell>
          <cell r="S341">
            <v>281.707</v>
          </cell>
          <cell r="T341">
            <v>444.85600000000005</v>
          </cell>
        </row>
        <row r="342">
          <cell r="A342">
            <v>139</v>
          </cell>
          <cell r="B342">
            <v>578</v>
          </cell>
          <cell r="C342" t="str">
            <v>Norway</v>
          </cell>
          <cell r="D342">
            <v>0</v>
          </cell>
          <cell r="E342">
            <v>4</v>
          </cell>
          <cell r="F342" t="str">
            <v>Euro</v>
          </cell>
          <cell r="G342">
            <v>1</v>
          </cell>
          <cell r="H342" t="str">
            <v>eme</v>
          </cell>
          <cell r="I342">
            <v>4</v>
          </cell>
          <cell r="J342" t="str">
            <v>high</v>
          </cell>
          <cell r="K342" t="str">
            <v>females</v>
          </cell>
          <cell r="L342" t="str">
            <v>1995-2000</v>
          </cell>
          <cell r="M342">
            <v>110.001</v>
          </cell>
          <cell r="N342">
            <v>0.814</v>
          </cell>
          <cell r="O342">
            <v>0.14800000000000002</v>
          </cell>
          <cell r="P342">
            <v>0.62</v>
          </cell>
          <cell r="Q342">
            <v>1.7770000000000001</v>
          </cell>
          <cell r="R342">
            <v>5.636</v>
          </cell>
          <cell r="S342">
            <v>9.258</v>
          </cell>
          <cell r="T342">
            <v>91.74799999999999</v>
          </cell>
        </row>
        <row r="343">
          <cell r="A343">
            <v>83</v>
          </cell>
          <cell r="B343">
            <v>586</v>
          </cell>
          <cell r="C343" t="str">
            <v>Pakistan</v>
          </cell>
          <cell r="D343">
            <v>0</v>
          </cell>
          <cell r="E343">
            <v>3</v>
          </cell>
          <cell r="F343" t="str">
            <v>Emro</v>
          </cell>
          <cell r="G343">
            <v>8</v>
          </cell>
          <cell r="H343" t="str">
            <v>mec</v>
          </cell>
          <cell r="I343">
            <v>1</v>
          </cell>
          <cell r="J343" t="str">
            <v>low and middle</v>
          </cell>
          <cell r="K343" t="str">
            <v>females</v>
          </cell>
          <cell r="L343" t="str">
            <v>1995-2000</v>
          </cell>
          <cell r="M343">
            <v>2634.804</v>
          </cell>
          <cell r="N343">
            <v>1322.385</v>
          </cell>
          <cell r="O343">
            <v>109.679</v>
          </cell>
          <cell r="P343">
            <v>92.95400000000001</v>
          </cell>
          <cell r="Q343">
            <v>123.554</v>
          </cell>
          <cell r="R343">
            <v>207.61399999999998</v>
          </cell>
          <cell r="S343">
            <v>274.577</v>
          </cell>
          <cell r="T343">
            <v>504.04100000000005</v>
          </cell>
        </row>
        <row r="344">
          <cell r="A344">
            <v>183</v>
          </cell>
          <cell r="B344">
            <v>591</v>
          </cell>
          <cell r="C344" t="str">
            <v>Panama</v>
          </cell>
          <cell r="D344">
            <v>0</v>
          </cell>
          <cell r="E344">
            <v>2</v>
          </cell>
          <cell r="F344" t="str">
            <v>Amro</v>
          </cell>
          <cell r="G344">
            <v>7</v>
          </cell>
          <cell r="H344" t="str">
            <v>lac</v>
          </cell>
          <cell r="I344">
            <v>1</v>
          </cell>
          <cell r="J344" t="str">
            <v>low and middle</v>
          </cell>
          <cell r="K344" t="str">
            <v>females</v>
          </cell>
          <cell r="L344" t="str">
            <v>1995-2000</v>
          </cell>
          <cell r="M344">
            <v>30.431</v>
          </cell>
          <cell r="N344">
            <v>3.97</v>
          </cell>
          <cell r="O344">
            <v>0.597</v>
          </cell>
          <cell r="P344">
            <v>1.274</v>
          </cell>
          <cell r="Q344">
            <v>2.048</v>
          </cell>
          <cell r="R344">
            <v>3.3529999999999998</v>
          </cell>
          <cell r="S344">
            <v>3.655</v>
          </cell>
          <cell r="T344">
            <v>15.534</v>
          </cell>
        </row>
        <row r="345">
          <cell r="A345">
            <v>207</v>
          </cell>
          <cell r="B345">
            <v>598</v>
          </cell>
          <cell r="C345" t="str">
            <v>Papua New Guinea</v>
          </cell>
          <cell r="D345">
            <v>0</v>
          </cell>
          <cell r="E345">
            <v>6</v>
          </cell>
          <cell r="F345" t="str">
            <v>Wpro</v>
          </cell>
          <cell r="G345">
            <v>5</v>
          </cell>
          <cell r="H345" t="str">
            <v>oai</v>
          </cell>
          <cell r="I345">
            <v>1</v>
          </cell>
          <cell r="J345" t="str">
            <v>low and middle</v>
          </cell>
          <cell r="K345" t="str">
            <v>females</v>
          </cell>
          <cell r="L345" t="str">
            <v>1995-2000</v>
          </cell>
          <cell r="M345">
            <v>105.629</v>
          </cell>
          <cell r="N345">
            <v>30.928</v>
          </cell>
          <cell r="O345">
            <v>3.971</v>
          </cell>
          <cell r="P345">
            <v>10.615</v>
          </cell>
          <cell r="Q345">
            <v>11.975999999999999</v>
          </cell>
          <cell r="R345">
            <v>17.123</v>
          </cell>
          <cell r="S345">
            <v>14.833</v>
          </cell>
          <cell r="T345">
            <v>16.183</v>
          </cell>
        </row>
        <row r="346">
          <cell r="A346">
            <v>192</v>
          </cell>
          <cell r="B346">
            <v>600</v>
          </cell>
          <cell r="C346" t="str">
            <v>Paraguay</v>
          </cell>
          <cell r="D346">
            <v>0</v>
          </cell>
          <cell r="E346">
            <v>2</v>
          </cell>
          <cell r="F346" t="str">
            <v>Amro</v>
          </cell>
          <cell r="G346">
            <v>7</v>
          </cell>
          <cell r="H346" t="str">
            <v>lac</v>
          </cell>
          <cell r="I346">
            <v>1</v>
          </cell>
          <cell r="J346" t="str">
            <v>low and middle</v>
          </cell>
          <cell r="K346" t="str">
            <v>females</v>
          </cell>
          <cell r="L346" t="str">
            <v>1995-2000</v>
          </cell>
          <cell r="M346">
            <v>65.14</v>
          </cell>
          <cell r="N346">
            <v>16.924</v>
          </cell>
          <cell r="O346">
            <v>1.722</v>
          </cell>
          <cell r="P346">
            <v>2.6580000000000004</v>
          </cell>
          <cell r="Q346">
            <v>4.093</v>
          </cell>
          <cell r="R346">
            <v>6.2059999999999995</v>
          </cell>
          <cell r="S346">
            <v>7.579000000000001</v>
          </cell>
          <cell r="T346">
            <v>25.958000000000002</v>
          </cell>
        </row>
        <row r="347">
          <cell r="A347">
            <v>193</v>
          </cell>
          <cell r="B347">
            <v>604</v>
          </cell>
          <cell r="C347" t="str">
            <v>Peru</v>
          </cell>
          <cell r="D347">
            <v>0</v>
          </cell>
          <cell r="E347">
            <v>2</v>
          </cell>
          <cell r="F347" t="str">
            <v>Amro</v>
          </cell>
          <cell r="G347">
            <v>7</v>
          </cell>
          <cell r="H347" t="str">
            <v>lac</v>
          </cell>
          <cell r="I347">
            <v>1</v>
          </cell>
          <cell r="J347" t="str">
            <v>low and middle</v>
          </cell>
          <cell r="K347" t="str">
            <v>females</v>
          </cell>
          <cell r="L347" t="str">
            <v>1995-2000</v>
          </cell>
          <cell r="M347">
            <v>357.925</v>
          </cell>
          <cell r="N347">
            <v>87.513</v>
          </cell>
          <cell r="O347">
            <v>11.597999999999999</v>
          </cell>
          <cell r="P347">
            <v>17.488999999999997</v>
          </cell>
          <cell r="Q347">
            <v>26.751</v>
          </cell>
          <cell r="R347">
            <v>40.168</v>
          </cell>
          <cell r="S347">
            <v>48.521</v>
          </cell>
          <cell r="T347">
            <v>125.885</v>
          </cell>
        </row>
        <row r="348">
          <cell r="A348">
            <v>96</v>
          </cell>
          <cell r="B348">
            <v>608</v>
          </cell>
          <cell r="C348" t="str">
            <v>Philippines</v>
          </cell>
          <cell r="D348">
            <v>0</v>
          </cell>
          <cell r="E348">
            <v>6</v>
          </cell>
          <cell r="F348" t="str">
            <v>Wpro</v>
          </cell>
          <cell r="G348">
            <v>5</v>
          </cell>
          <cell r="H348" t="str">
            <v>oai</v>
          </cell>
          <cell r="I348">
            <v>1</v>
          </cell>
          <cell r="J348" t="str">
            <v>low and middle</v>
          </cell>
          <cell r="K348" t="str">
            <v>females</v>
          </cell>
          <cell r="L348" t="str">
            <v>1995-2000</v>
          </cell>
          <cell r="M348">
            <v>960.113</v>
          </cell>
          <cell r="N348">
            <v>192.027</v>
          </cell>
          <cell r="O348">
            <v>24.570999999999998</v>
          </cell>
          <cell r="P348">
            <v>59.778</v>
          </cell>
          <cell r="Q348">
            <v>79.198</v>
          </cell>
          <cell r="R348">
            <v>121.268</v>
          </cell>
          <cell r="S348">
            <v>135.32</v>
          </cell>
          <cell r="T348">
            <v>347.951</v>
          </cell>
        </row>
        <row r="349">
          <cell r="A349">
            <v>125</v>
          </cell>
          <cell r="B349">
            <v>616</v>
          </cell>
          <cell r="C349" t="str">
            <v>Poland</v>
          </cell>
          <cell r="D349">
            <v>0</v>
          </cell>
          <cell r="E349">
            <v>4</v>
          </cell>
          <cell r="F349" t="str">
            <v>Euro</v>
          </cell>
          <cell r="G349">
            <v>2</v>
          </cell>
          <cell r="H349" t="str">
            <v>fse</v>
          </cell>
          <cell r="I349">
            <v>1</v>
          </cell>
          <cell r="J349" t="str">
            <v>low and middle</v>
          </cell>
          <cell r="K349" t="str">
            <v>females</v>
          </cell>
          <cell r="L349" t="str">
            <v>1995-2000</v>
          </cell>
          <cell r="M349">
            <v>883.227</v>
          </cell>
          <cell r="N349">
            <v>15.03</v>
          </cell>
          <cell r="O349">
            <v>2.3179999999999996</v>
          </cell>
          <cell r="P349">
            <v>7.379</v>
          </cell>
          <cell r="Q349">
            <v>25.636</v>
          </cell>
          <cell r="R349">
            <v>74.39</v>
          </cell>
          <cell r="S349">
            <v>138.037</v>
          </cell>
          <cell r="T349">
            <v>620.437</v>
          </cell>
        </row>
        <row r="350">
          <cell r="A350">
            <v>149</v>
          </cell>
          <cell r="B350">
            <v>620</v>
          </cell>
          <cell r="C350" t="str">
            <v>Portugal</v>
          </cell>
          <cell r="D350">
            <v>0</v>
          </cell>
          <cell r="E350">
            <v>4</v>
          </cell>
          <cell r="F350" t="str">
            <v>Euro</v>
          </cell>
          <cell r="G350">
            <v>1</v>
          </cell>
          <cell r="H350" t="str">
            <v>eme</v>
          </cell>
          <cell r="I350">
            <v>4</v>
          </cell>
          <cell r="J350" t="str">
            <v>high</v>
          </cell>
          <cell r="K350" t="str">
            <v>females</v>
          </cell>
          <cell r="L350" t="str">
            <v>1995-2000</v>
          </cell>
          <cell r="M350">
            <v>249.162</v>
          </cell>
          <cell r="N350">
            <v>2.632</v>
          </cell>
          <cell r="O350">
            <v>0.63</v>
          </cell>
          <cell r="P350">
            <v>2.424</v>
          </cell>
          <cell r="Q350">
            <v>5.465</v>
          </cell>
          <cell r="R350">
            <v>15.866</v>
          </cell>
          <cell r="S350">
            <v>29.906999999999996</v>
          </cell>
          <cell r="T350">
            <v>192.23799999999997</v>
          </cell>
        </row>
        <row r="351">
          <cell r="A351">
            <v>55</v>
          </cell>
          <cell r="B351">
            <v>624</v>
          </cell>
          <cell r="C351" t="str">
            <v>Guinea-Bissau</v>
          </cell>
          <cell r="D351">
            <v>0</v>
          </cell>
          <cell r="E351">
            <v>1</v>
          </cell>
          <cell r="F351" t="str">
            <v>Afro</v>
          </cell>
          <cell r="G351">
            <v>6</v>
          </cell>
          <cell r="H351" t="str">
            <v>ssa</v>
          </cell>
          <cell r="I351">
            <v>1</v>
          </cell>
          <cell r="J351" t="str">
            <v>low and middle</v>
          </cell>
          <cell r="K351" t="str">
            <v>females</v>
          </cell>
          <cell r="L351" t="str">
            <v>1995-2000</v>
          </cell>
          <cell r="M351">
            <v>55.43</v>
          </cell>
          <cell r="N351">
            <v>23.625</v>
          </cell>
          <cell r="O351">
            <v>5.827</v>
          </cell>
          <cell r="P351">
            <v>4.37</v>
          </cell>
          <cell r="Q351">
            <v>4.682</v>
          </cell>
          <cell r="R351">
            <v>4.9</v>
          </cell>
          <cell r="S351">
            <v>4.435</v>
          </cell>
          <cell r="T351">
            <v>7.591</v>
          </cell>
        </row>
        <row r="352">
          <cell r="A352">
            <v>91</v>
          </cell>
          <cell r="B352">
            <v>626</v>
          </cell>
          <cell r="C352" t="str">
            <v>East Timor</v>
          </cell>
          <cell r="K352" t="str">
            <v>females</v>
          </cell>
          <cell r="L352" t="str">
            <v>1995-2000</v>
          </cell>
          <cell r="M352">
            <v>30.207</v>
          </cell>
          <cell r="N352">
            <v>13.06</v>
          </cell>
          <cell r="O352">
            <v>2.238</v>
          </cell>
          <cell r="P352">
            <v>3.086</v>
          </cell>
          <cell r="Q352">
            <v>3.681</v>
          </cell>
          <cell r="R352">
            <v>3.2</v>
          </cell>
          <cell r="S352">
            <v>2.285</v>
          </cell>
          <cell r="T352">
            <v>2.6569999999999996</v>
          </cell>
        </row>
        <row r="353">
          <cell r="A353">
            <v>173</v>
          </cell>
          <cell r="B353">
            <v>630</v>
          </cell>
          <cell r="C353" t="str">
            <v>Puerto Rico</v>
          </cell>
          <cell r="G353">
            <v>7</v>
          </cell>
          <cell r="H353" t="str">
            <v>lac</v>
          </cell>
          <cell r="I353">
            <v>1</v>
          </cell>
          <cell r="J353" t="str">
            <v>low and middle</v>
          </cell>
          <cell r="K353" t="str">
            <v>females</v>
          </cell>
          <cell r="L353" t="str">
            <v>1995-2000</v>
          </cell>
          <cell r="M353">
            <v>64.762</v>
          </cell>
          <cell r="N353">
            <v>2.016</v>
          </cell>
          <cell r="O353">
            <v>0.202</v>
          </cell>
          <cell r="P353">
            <v>1.412</v>
          </cell>
          <cell r="Q353">
            <v>3.297</v>
          </cell>
          <cell r="R353">
            <v>6.607</v>
          </cell>
          <cell r="S353">
            <v>8.695</v>
          </cell>
          <cell r="T353">
            <v>42.533</v>
          </cell>
        </row>
        <row r="354">
          <cell r="A354">
            <v>113</v>
          </cell>
          <cell r="B354">
            <v>634</v>
          </cell>
          <cell r="C354" t="str">
            <v>Qatar</v>
          </cell>
          <cell r="D354">
            <v>0</v>
          </cell>
          <cell r="E354">
            <v>3</v>
          </cell>
          <cell r="F354" t="str">
            <v>Emro</v>
          </cell>
          <cell r="G354">
            <v>8</v>
          </cell>
          <cell r="H354" t="str">
            <v>mec</v>
          </cell>
          <cell r="I354">
            <v>4</v>
          </cell>
          <cell r="J354" t="str">
            <v>high</v>
          </cell>
          <cell r="K354" t="str">
            <v>females</v>
          </cell>
          <cell r="L354" t="str">
            <v>1995-2000</v>
          </cell>
          <cell r="M354">
            <v>2.207</v>
          </cell>
          <cell r="N354">
            <v>0.471</v>
          </cell>
          <cell r="O354">
            <v>0.044</v>
          </cell>
          <cell r="P354">
            <v>0.068</v>
          </cell>
          <cell r="Q354">
            <v>0.155</v>
          </cell>
          <cell r="R354">
            <v>0.481</v>
          </cell>
          <cell r="S354">
            <v>0.414</v>
          </cell>
          <cell r="T354">
            <v>0.574</v>
          </cell>
        </row>
        <row r="355">
          <cell r="A355">
            <v>17</v>
          </cell>
          <cell r="B355">
            <v>638</v>
          </cell>
          <cell r="C355" t="str">
            <v>Reunion</v>
          </cell>
          <cell r="G355">
            <v>5</v>
          </cell>
          <cell r="H355" t="str">
            <v>oai</v>
          </cell>
          <cell r="I355">
            <v>4</v>
          </cell>
          <cell r="J355" t="str">
            <v>high</v>
          </cell>
          <cell r="K355" t="str">
            <v>females</v>
          </cell>
          <cell r="L355" t="str">
            <v>1995-2000</v>
          </cell>
          <cell r="M355">
            <v>7.296</v>
          </cell>
          <cell r="N355">
            <v>0.279</v>
          </cell>
          <cell r="O355">
            <v>0.033</v>
          </cell>
          <cell r="P355">
            <v>0.152</v>
          </cell>
          <cell r="Q355">
            <v>0.439</v>
          </cell>
          <cell r="R355">
            <v>0.804</v>
          </cell>
          <cell r="S355">
            <v>1.207</v>
          </cell>
          <cell r="T355">
            <v>4.382000000000001</v>
          </cell>
        </row>
        <row r="356">
          <cell r="A356">
            <v>127</v>
          </cell>
          <cell r="B356">
            <v>642</v>
          </cell>
          <cell r="C356" t="str">
            <v>Romania</v>
          </cell>
          <cell r="D356">
            <v>0</v>
          </cell>
          <cell r="E356">
            <v>4</v>
          </cell>
          <cell r="F356" t="str">
            <v>Euro</v>
          </cell>
          <cell r="G356">
            <v>2</v>
          </cell>
          <cell r="H356" t="str">
            <v>fse</v>
          </cell>
          <cell r="I356">
            <v>1</v>
          </cell>
          <cell r="J356" t="str">
            <v>low and middle</v>
          </cell>
          <cell r="K356" t="str">
            <v>females</v>
          </cell>
          <cell r="L356" t="str">
            <v>1995-2000</v>
          </cell>
          <cell r="M356">
            <v>592.843</v>
          </cell>
          <cell r="N356">
            <v>13.701</v>
          </cell>
          <cell r="O356">
            <v>2.508</v>
          </cell>
          <cell r="P356">
            <v>7.183</v>
          </cell>
          <cell r="Q356">
            <v>17.756</v>
          </cell>
          <cell r="R356">
            <v>52.56</v>
          </cell>
          <cell r="S356">
            <v>103.521</v>
          </cell>
          <cell r="T356">
            <v>395.6140000000001</v>
          </cell>
        </row>
        <row r="357">
          <cell r="A357">
            <v>128</v>
          </cell>
          <cell r="B357">
            <v>643</v>
          </cell>
          <cell r="C357" t="str">
            <v>Russian Federation</v>
          </cell>
          <cell r="D357">
            <v>0</v>
          </cell>
          <cell r="E357">
            <v>4</v>
          </cell>
          <cell r="F357" t="str">
            <v>Euro</v>
          </cell>
          <cell r="G357">
            <v>2</v>
          </cell>
          <cell r="H357" t="str">
            <v>fse</v>
          </cell>
          <cell r="I357">
            <v>1</v>
          </cell>
          <cell r="J357" t="str">
            <v>low and middle</v>
          </cell>
          <cell r="K357" t="str">
            <v>females</v>
          </cell>
          <cell r="L357" t="str">
            <v>1995-2000</v>
          </cell>
          <cell r="M357">
            <v>4966.472</v>
          </cell>
          <cell r="N357">
            <v>68.127</v>
          </cell>
          <cell r="O357">
            <v>20.005</v>
          </cell>
          <cell r="P357">
            <v>69.14</v>
          </cell>
          <cell r="Q357">
            <v>205.721</v>
          </cell>
          <cell r="R357">
            <v>492.01300000000003</v>
          </cell>
          <cell r="S357">
            <v>874.355</v>
          </cell>
          <cell r="T357">
            <v>3237.111</v>
          </cell>
        </row>
        <row r="358">
          <cell r="A358">
            <v>18</v>
          </cell>
          <cell r="B358">
            <v>646</v>
          </cell>
          <cell r="C358" t="str">
            <v>Rwanda</v>
          </cell>
          <cell r="D358">
            <v>0</v>
          </cell>
          <cell r="E358">
            <v>1</v>
          </cell>
          <cell r="F358" t="str">
            <v>Afro</v>
          </cell>
          <cell r="G358">
            <v>6</v>
          </cell>
          <cell r="H358" t="str">
            <v>ssa</v>
          </cell>
          <cell r="I358">
            <v>1</v>
          </cell>
          <cell r="J358" t="str">
            <v>low and middle</v>
          </cell>
          <cell r="K358" t="str">
            <v>females</v>
          </cell>
          <cell r="L358" t="str">
            <v>1995-2000</v>
          </cell>
          <cell r="M358">
            <v>331.6</v>
          </cell>
          <cell r="N358">
            <v>139.831</v>
          </cell>
          <cell r="O358">
            <v>34.339</v>
          </cell>
          <cell r="P358">
            <v>34.275</v>
          </cell>
          <cell r="Q358">
            <v>45.489000000000004</v>
          </cell>
          <cell r="R358">
            <v>34.53</v>
          </cell>
          <cell r="S358">
            <v>18.628999999999998</v>
          </cell>
          <cell r="T358">
            <v>24.506999999999998</v>
          </cell>
        </row>
        <row r="359">
          <cell r="A359">
            <v>114</v>
          </cell>
          <cell r="B359">
            <v>682</v>
          </cell>
          <cell r="C359" t="str">
            <v>Saudi Arabia</v>
          </cell>
          <cell r="D359">
            <v>0</v>
          </cell>
          <cell r="E359">
            <v>3</v>
          </cell>
          <cell r="F359" t="str">
            <v>Emro</v>
          </cell>
          <cell r="G359">
            <v>8</v>
          </cell>
          <cell r="H359" t="str">
            <v>mec</v>
          </cell>
          <cell r="I359">
            <v>1</v>
          </cell>
          <cell r="J359" t="str">
            <v>low and middle</v>
          </cell>
          <cell r="K359" t="str">
            <v>females</v>
          </cell>
          <cell r="L359" t="str">
            <v>1995-2000</v>
          </cell>
          <cell r="M359">
            <v>163.285</v>
          </cell>
          <cell r="N359">
            <v>39.161</v>
          </cell>
          <cell r="O359">
            <v>3.807</v>
          </cell>
          <cell r="P359">
            <v>8.114</v>
          </cell>
          <cell r="Q359">
            <v>9.785</v>
          </cell>
          <cell r="R359">
            <v>19.266000000000002</v>
          </cell>
          <cell r="S359">
            <v>22.956000000000003</v>
          </cell>
          <cell r="T359">
            <v>60.196</v>
          </cell>
        </row>
        <row r="360">
          <cell r="A360">
            <v>61</v>
          </cell>
          <cell r="B360">
            <v>686</v>
          </cell>
          <cell r="C360" t="str">
            <v>Senegal</v>
          </cell>
          <cell r="D360">
            <v>0</v>
          </cell>
          <cell r="E360">
            <v>1</v>
          </cell>
          <cell r="F360" t="str">
            <v>Afro</v>
          </cell>
          <cell r="G360">
            <v>6</v>
          </cell>
          <cell r="H360" t="str">
            <v>ssa</v>
          </cell>
          <cell r="I360">
            <v>1</v>
          </cell>
          <cell r="J360" t="str">
            <v>low and middle</v>
          </cell>
          <cell r="K360" t="str">
            <v>females</v>
          </cell>
          <cell r="L360" t="str">
            <v>1995-2000</v>
          </cell>
          <cell r="M360">
            <v>272.289</v>
          </cell>
          <cell r="N360">
            <v>99.843</v>
          </cell>
          <cell r="O360">
            <v>28.912</v>
          </cell>
          <cell r="P360">
            <v>28.692999999999998</v>
          </cell>
          <cell r="Q360">
            <v>25.778</v>
          </cell>
          <cell r="R360">
            <v>23.491999999999997</v>
          </cell>
          <cell r="S360">
            <v>22.537</v>
          </cell>
          <cell r="T360">
            <v>43.034</v>
          </cell>
        </row>
        <row r="361">
          <cell r="A361">
            <v>62</v>
          </cell>
          <cell r="B361">
            <v>694</v>
          </cell>
          <cell r="C361" t="str">
            <v>Sierra Leone</v>
          </cell>
          <cell r="D361">
            <v>0</v>
          </cell>
          <cell r="E361">
            <v>1</v>
          </cell>
          <cell r="F361" t="str">
            <v>Afro</v>
          </cell>
          <cell r="G361">
            <v>6</v>
          </cell>
          <cell r="H361" t="str">
            <v>ssa</v>
          </cell>
          <cell r="I361">
            <v>1</v>
          </cell>
          <cell r="J361" t="str">
            <v>low and middle</v>
          </cell>
          <cell r="K361" t="str">
            <v>females</v>
          </cell>
          <cell r="L361" t="str">
            <v>1995-2000</v>
          </cell>
          <cell r="M361">
            <v>283.089</v>
          </cell>
          <cell r="N361">
            <v>134.014</v>
          </cell>
          <cell r="O361">
            <v>32.414</v>
          </cell>
          <cell r="P361">
            <v>25.07</v>
          </cell>
          <cell r="Q361">
            <v>27.298000000000002</v>
          </cell>
          <cell r="R361">
            <v>23.338</v>
          </cell>
          <cell r="S361">
            <v>17.764</v>
          </cell>
          <cell r="T361">
            <v>23.191000000000006</v>
          </cell>
        </row>
        <row r="362">
          <cell r="A362">
            <v>97</v>
          </cell>
          <cell r="B362">
            <v>702</v>
          </cell>
          <cell r="C362" t="str">
            <v>Singapore</v>
          </cell>
          <cell r="D362">
            <v>0</v>
          </cell>
          <cell r="E362">
            <v>6</v>
          </cell>
          <cell r="F362" t="str">
            <v>Wpro</v>
          </cell>
          <cell r="G362">
            <v>5</v>
          </cell>
          <cell r="H362" t="str">
            <v>oai</v>
          </cell>
          <cell r="I362">
            <v>4</v>
          </cell>
          <cell r="J362" t="str">
            <v>high</v>
          </cell>
          <cell r="K362" t="str">
            <v>females</v>
          </cell>
          <cell r="L362" t="str">
            <v>1995-2000</v>
          </cell>
          <cell r="M362">
            <v>38.491</v>
          </cell>
          <cell r="N362">
            <v>0.769</v>
          </cell>
          <cell r="O362">
            <v>0.214</v>
          </cell>
          <cell r="P362">
            <v>0.67</v>
          </cell>
          <cell r="Q362">
            <v>2.1719999999999997</v>
          </cell>
          <cell r="R362">
            <v>5.173</v>
          </cell>
          <cell r="S362">
            <v>7.007</v>
          </cell>
          <cell r="T362">
            <v>22.485999999999997</v>
          </cell>
        </row>
        <row r="363">
          <cell r="A363">
            <v>129</v>
          </cell>
          <cell r="B363">
            <v>703</v>
          </cell>
          <cell r="C363" t="str">
            <v>Slovakia</v>
          </cell>
          <cell r="D363">
            <v>0</v>
          </cell>
          <cell r="E363">
            <v>4</v>
          </cell>
          <cell r="F363" t="str">
            <v>Euro</v>
          </cell>
          <cell r="G363">
            <v>2</v>
          </cell>
          <cell r="H363" t="str">
            <v>fse</v>
          </cell>
          <cell r="I363">
            <v>1</v>
          </cell>
          <cell r="J363" t="str">
            <v>low and middle</v>
          </cell>
          <cell r="K363" t="str">
            <v>females</v>
          </cell>
          <cell r="L363" t="str">
            <v>1995-2000</v>
          </cell>
          <cell r="M363">
            <v>121.338</v>
          </cell>
          <cell r="N363">
            <v>1.744</v>
          </cell>
          <cell r="O363">
            <v>0.34199999999999997</v>
          </cell>
          <cell r="P363">
            <v>1.137</v>
          </cell>
          <cell r="Q363">
            <v>3.3529999999999998</v>
          </cell>
          <cell r="R363">
            <v>10.514</v>
          </cell>
          <cell r="S363">
            <v>18.681</v>
          </cell>
          <cell r="T363">
            <v>85.567</v>
          </cell>
        </row>
        <row r="364">
          <cell r="A364">
            <v>99</v>
          </cell>
          <cell r="B364">
            <v>704</v>
          </cell>
          <cell r="C364" t="str">
            <v>Viet Nam</v>
          </cell>
          <cell r="D364">
            <v>0</v>
          </cell>
          <cell r="E364">
            <v>6</v>
          </cell>
          <cell r="F364" t="str">
            <v>Wpro</v>
          </cell>
          <cell r="G364">
            <v>5</v>
          </cell>
          <cell r="H364" t="str">
            <v>oai</v>
          </cell>
          <cell r="I364">
            <v>1</v>
          </cell>
          <cell r="J364" t="str">
            <v>low and middle</v>
          </cell>
          <cell r="K364" t="str">
            <v>females</v>
          </cell>
          <cell r="L364" t="str">
            <v>1995-2000</v>
          </cell>
          <cell r="M364">
            <v>1292.852</v>
          </cell>
          <cell r="N364">
            <v>252.851</v>
          </cell>
          <cell r="O364">
            <v>66.662</v>
          </cell>
          <cell r="P364">
            <v>78.648</v>
          </cell>
          <cell r="Q364">
            <v>84.982</v>
          </cell>
          <cell r="R364">
            <v>116.137</v>
          </cell>
          <cell r="S364">
            <v>163.957</v>
          </cell>
          <cell r="T364">
            <v>529.615</v>
          </cell>
        </row>
        <row r="365">
          <cell r="A365">
            <v>150</v>
          </cell>
          <cell r="B365">
            <v>705</v>
          </cell>
          <cell r="C365" t="str">
            <v>Slovenia</v>
          </cell>
          <cell r="D365">
            <v>0</v>
          </cell>
          <cell r="E365">
            <v>4</v>
          </cell>
          <cell r="F365" t="str">
            <v>Euro</v>
          </cell>
          <cell r="G365">
            <v>2</v>
          </cell>
          <cell r="H365" t="str">
            <v>fse</v>
          </cell>
          <cell r="I365">
            <v>1</v>
          </cell>
          <cell r="J365" t="str">
            <v>low and middle</v>
          </cell>
          <cell r="K365" t="str">
            <v>females</v>
          </cell>
          <cell r="L365" t="str">
            <v>1995-2000</v>
          </cell>
          <cell r="M365">
            <v>50.239</v>
          </cell>
          <cell r="N365">
            <v>0.368</v>
          </cell>
          <cell r="O365">
            <v>0.079</v>
          </cell>
          <cell r="P365">
            <v>0.445</v>
          </cell>
          <cell r="Q365">
            <v>1.264</v>
          </cell>
          <cell r="R365">
            <v>3.7619999999999996</v>
          </cell>
          <cell r="S365">
            <v>6.853</v>
          </cell>
          <cell r="T365">
            <v>37.468</v>
          </cell>
        </row>
        <row r="366">
          <cell r="A366">
            <v>19</v>
          </cell>
          <cell r="B366">
            <v>706</v>
          </cell>
          <cell r="C366" t="str">
            <v>Somalia</v>
          </cell>
          <cell r="D366">
            <v>0</v>
          </cell>
          <cell r="E366">
            <v>3</v>
          </cell>
          <cell r="F366" t="str">
            <v>Emro</v>
          </cell>
          <cell r="G366">
            <v>6</v>
          </cell>
          <cell r="H366" t="str">
            <v>ssa</v>
          </cell>
          <cell r="I366">
            <v>1</v>
          </cell>
          <cell r="J366" t="str">
            <v>low and middle</v>
          </cell>
          <cell r="K366" t="str">
            <v>females</v>
          </cell>
          <cell r="L366" t="str">
            <v>1995-2000</v>
          </cell>
          <cell r="M366">
            <v>400.116</v>
          </cell>
          <cell r="N366">
            <v>221.782</v>
          </cell>
          <cell r="O366">
            <v>37.88</v>
          </cell>
          <cell r="P366">
            <v>33.433</v>
          </cell>
          <cell r="Q366">
            <v>28.578</v>
          </cell>
          <cell r="R366">
            <v>24.003</v>
          </cell>
          <cell r="S366">
            <v>20.685</v>
          </cell>
          <cell r="T366">
            <v>33.755</v>
          </cell>
        </row>
        <row r="367">
          <cell r="A367">
            <v>45</v>
          </cell>
          <cell r="B367">
            <v>710</v>
          </cell>
          <cell r="C367" t="str">
            <v>South Africa</v>
          </cell>
          <cell r="D367">
            <v>0</v>
          </cell>
          <cell r="E367">
            <v>1</v>
          </cell>
          <cell r="F367" t="str">
            <v>Afro</v>
          </cell>
          <cell r="G367">
            <v>6</v>
          </cell>
          <cell r="H367" t="str">
            <v>ssa</v>
          </cell>
          <cell r="I367">
            <v>1</v>
          </cell>
          <cell r="J367" t="str">
            <v>low and middle</v>
          </cell>
          <cell r="K367" t="str">
            <v>females</v>
          </cell>
          <cell r="L367" t="str">
            <v>1995-2000</v>
          </cell>
          <cell r="M367">
            <v>1080.495</v>
          </cell>
          <cell r="N367">
            <v>195.47</v>
          </cell>
          <cell r="O367">
            <v>26.523</v>
          </cell>
          <cell r="P367">
            <v>93.055</v>
          </cell>
          <cell r="Q367">
            <v>196.953</v>
          </cell>
          <cell r="R367">
            <v>203.68900000000002</v>
          </cell>
          <cell r="S367">
            <v>138.12</v>
          </cell>
          <cell r="T367">
            <v>226.685</v>
          </cell>
        </row>
        <row r="368">
          <cell r="A368">
            <v>23</v>
          </cell>
          <cell r="B368">
            <v>716</v>
          </cell>
          <cell r="C368" t="str">
            <v>Zimbabwe</v>
          </cell>
          <cell r="D368">
            <v>0</v>
          </cell>
          <cell r="E368">
            <v>1</v>
          </cell>
          <cell r="F368" t="str">
            <v>Afro</v>
          </cell>
          <cell r="G368">
            <v>6</v>
          </cell>
          <cell r="H368" t="str">
            <v>ssa</v>
          </cell>
          <cell r="I368">
            <v>1</v>
          </cell>
          <cell r="J368" t="str">
            <v>low and middle</v>
          </cell>
          <cell r="K368" t="str">
            <v>females</v>
          </cell>
          <cell r="L368" t="str">
            <v>1995-2000</v>
          </cell>
          <cell r="M368">
            <v>487.488</v>
          </cell>
          <cell r="N368">
            <v>99.446</v>
          </cell>
          <cell r="O368">
            <v>23.695999999999998</v>
          </cell>
          <cell r="P368">
            <v>63.988</v>
          </cell>
          <cell r="Q368">
            <v>124.638</v>
          </cell>
          <cell r="R368">
            <v>85.013</v>
          </cell>
          <cell r="S368">
            <v>37.003</v>
          </cell>
          <cell r="T368">
            <v>53.704</v>
          </cell>
        </row>
        <row r="369">
          <cell r="A369">
            <v>151</v>
          </cell>
          <cell r="B369">
            <v>724</v>
          </cell>
          <cell r="C369" t="str">
            <v>Spain</v>
          </cell>
          <cell r="D369">
            <v>0</v>
          </cell>
          <cell r="E369">
            <v>4</v>
          </cell>
          <cell r="F369" t="str">
            <v>Euro</v>
          </cell>
          <cell r="G369">
            <v>1</v>
          </cell>
          <cell r="H369" t="str">
            <v>eme</v>
          </cell>
          <cell r="I369">
            <v>4</v>
          </cell>
          <cell r="J369" t="str">
            <v>high</v>
          </cell>
          <cell r="K369" t="str">
            <v>females</v>
          </cell>
          <cell r="L369" t="str">
            <v>1995-2000</v>
          </cell>
          <cell r="M369">
            <v>869.07</v>
          </cell>
          <cell r="N369">
            <v>6.546</v>
          </cell>
          <cell r="O369">
            <v>1.525</v>
          </cell>
          <cell r="P369">
            <v>8.599</v>
          </cell>
          <cell r="Q369">
            <v>16.137</v>
          </cell>
          <cell r="R369">
            <v>43.278999999999996</v>
          </cell>
          <cell r="S369">
            <v>86.585</v>
          </cell>
          <cell r="T369">
            <v>706.3990000000001</v>
          </cell>
        </row>
        <row r="370">
          <cell r="A370">
            <v>40</v>
          </cell>
          <cell r="B370">
            <v>732</v>
          </cell>
          <cell r="C370" t="str">
            <v>Western Sahara</v>
          </cell>
          <cell r="G370">
            <v>8</v>
          </cell>
          <cell r="H370" t="str">
            <v>mec</v>
          </cell>
          <cell r="K370" t="str">
            <v>females</v>
          </cell>
          <cell r="L370" t="str">
            <v>1995-2000</v>
          </cell>
          <cell r="M370">
            <v>5.524</v>
          </cell>
          <cell r="N370">
            <v>1.715</v>
          </cell>
          <cell r="O370">
            <v>0.235</v>
          </cell>
          <cell r="P370">
            <v>0.49399999999999994</v>
          </cell>
          <cell r="Q370">
            <v>0.5</v>
          </cell>
          <cell r="R370">
            <v>0.637</v>
          </cell>
          <cell r="S370">
            <v>0.6559999999999999</v>
          </cell>
          <cell r="T370">
            <v>1.287</v>
          </cell>
        </row>
        <row r="371">
          <cell r="A371">
            <v>38</v>
          </cell>
          <cell r="B371">
            <v>736</v>
          </cell>
          <cell r="C371" t="str">
            <v>Sudan</v>
          </cell>
          <cell r="D371">
            <v>0</v>
          </cell>
          <cell r="E371">
            <v>3</v>
          </cell>
          <cell r="F371" t="str">
            <v>Emro</v>
          </cell>
          <cell r="G371">
            <v>6</v>
          </cell>
          <cell r="H371" t="str">
            <v>ssa</v>
          </cell>
          <cell r="I371">
            <v>1</v>
          </cell>
          <cell r="J371" t="str">
            <v>low and middle</v>
          </cell>
          <cell r="K371" t="str">
            <v>females</v>
          </cell>
          <cell r="L371" t="str">
            <v>1995-2000</v>
          </cell>
          <cell r="M371">
            <v>759.547</v>
          </cell>
          <cell r="N371">
            <v>254.677</v>
          </cell>
          <cell r="O371">
            <v>77.213</v>
          </cell>
          <cell r="P371">
            <v>85.12100000000001</v>
          </cell>
          <cell r="Q371">
            <v>83.062</v>
          </cell>
          <cell r="R371">
            <v>82.146</v>
          </cell>
          <cell r="S371">
            <v>70.827</v>
          </cell>
          <cell r="T371">
            <v>106.50099999999999</v>
          </cell>
        </row>
        <row r="372">
          <cell r="A372">
            <v>194</v>
          </cell>
          <cell r="B372">
            <v>740</v>
          </cell>
          <cell r="C372" t="str">
            <v>Suriname</v>
          </cell>
          <cell r="D372">
            <v>0</v>
          </cell>
          <cell r="E372">
            <v>2</v>
          </cell>
          <cell r="F372" t="str">
            <v>Amro</v>
          </cell>
          <cell r="G372">
            <v>7</v>
          </cell>
          <cell r="H372" t="str">
            <v>lac</v>
          </cell>
          <cell r="I372">
            <v>1</v>
          </cell>
          <cell r="J372" t="str">
            <v>low and middle</v>
          </cell>
          <cell r="K372" t="str">
            <v>females</v>
          </cell>
          <cell r="L372" t="str">
            <v>1995-2000</v>
          </cell>
          <cell r="M372">
            <v>5.652</v>
          </cell>
          <cell r="N372">
            <v>0.566</v>
          </cell>
          <cell r="O372">
            <v>0.066</v>
          </cell>
          <cell r="P372">
            <v>0.203</v>
          </cell>
          <cell r="Q372">
            <v>0.378</v>
          </cell>
          <cell r="R372">
            <v>0.65</v>
          </cell>
          <cell r="S372">
            <v>1.107</v>
          </cell>
          <cell r="T372">
            <v>2.6820000000000004</v>
          </cell>
        </row>
        <row r="373">
          <cell r="A373">
            <v>46</v>
          </cell>
          <cell r="B373">
            <v>748</v>
          </cell>
          <cell r="C373" t="str">
            <v>Swaziland</v>
          </cell>
          <cell r="D373">
            <v>0</v>
          </cell>
          <cell r="E373">
            <v>1</v>
          </cell>
          <cell r="F373" t="str">
            <v>Afro</v>
          </cell>
          <cell r="G373">
            <v>6</v>
          </cell>
          <cell r="H373" t="str">
            <v>ssa</v>
          </cell>
          <cell r="I373">
            <v>1</v>
          </cell>
          <cell r="J373" t="str">
            <v>low and middle</v>
          </cell>
          <cell r="K373" t="str">
            <v>females</v>
          </cell>
          <cell r="L373" t="str">
            <v>1995-2000</v>
          </cell>
          <cell r="M373">
            <v>20.277</v>
          </cell>
          <cell r="N373">
            <v>7.922</v>
          </cell>
          <cell r="O373">
            <v>1.491</v>
          </cell>
          <cell r="P373">
            <v>1.955</v>
          </cell>
          <cell r="Q373">
            <v>1.835</v>
          </cell>
          <cell r="R373">
            <v>1.749</v>
          </cell>
          <cell r="S373">
            <v>1.4769999999999999</v>
          </cell>
          <cell r="T373">
            <v>3.8479999999999994</v>
          </cell>
        </row>
        <row r="374">
          <cell r="A374">
            <v>140</v>
          </cell>
          <cell r="B374">
            <v>752</v>
          </cell>
          <cell r="C374" t="str">
            <v>Sweden</v>
          </cell>
          <cell r="D374">
            <v>0</v>
          </cell>
          <cell r="E374">
            <v>4</v>
          </cell>
          <cell r="F374" t="str">
            <v>Euro</v>
          </cell>
          <cell r="G374">
            <v>1</v>
          </cell>
          <cell r="H374" t="str">
            <v>eme</v>
          </cell>
          <cell r="I374">
            <v>4</v>
          </cell>
          <cell r="J374" t="str">
            <v>high</v>
          </cell>
          <cell r="K374" t="str">
            <v>females</v>
          </cell>
          <cell r="L374" t="str">
            <v>1995-2000</v>
          </cell>
          <cell r="M374">
            <v>249.984</v>
          </cell>
          <cell r="N374">
            <v>1.378</v>
          </cell>
          <cell r="O374">
            <v>0.276</v>
          </cell>
          <cell r="P374">
            <v>1.359</v>
          </cell>
          <cell r="Q374">
            <v>3.786</v>
          </cell>
          <cell r="R374">
            <v>13.347000000000001</v>
          </cell>
          <cell r="S374">
            <v>20.66</v>
          </cell>
          <cell r="T374">
            <v>209.178</v>
          </cell>
        </row>
        <row r="375">
          <cell r="A375">
            <v>161</v>
          </cell>
          <cell r="B375">
            <v>756</v>
          </cell>
          <cell r="C375" t="str">
            <v>Switzerland</v>
          </cell>
          <cell r="D375">
            <v>0</v>
          </cell>
          <cell r="E375">
            <v>4</v>
          </cell>
          <cell r="F375" t="str">
            <v>Euro</v>
          </cell>
          <cell r="G375">
            <v>1</v>
          </cell>
          <cell r="H375" t="str">
            <v>eme</v>
          </cell>
          <cell r="I375">
            <v>4</v>
          </cell>
          <cell r="J375" t="str">
            <v>high</v>
          </cell>
          <cell r="K375" t="str">
            <v>females</v>
          </cell>
          <cell r="L375" t="str">
            <v>1995-2000</v>
          </cell>
          <cell r="M375">
            <v>158.143</v>
          </cell>
          <cell r="N375">
            <v>1.504</v>
          </cell>
          <cell r="O375">
            <v>0.381</v>
          </cell>
          <cell r="P375">
            <v>1.502</v>
          </cell>
          <cell r="Q375">
            <v>3.754</v>
          </cell>
          <cell r="R375">
            <v>9.354</v>
          </cell>
          <cell r="S375">
            <v>13.605</v>
          </cell>
          <cell r="T375">
            <v>128.043</v>
          </cell>
        </row>
        <row r="376">
          <cell r="A376">
            <v>115</v>
          </cell>
          <cell r="B376">
            <v>760</v>
          </cell>
          <cell r="C376" t="str">
            <v>Syrian Arab Republic</v>
          </cell>
          <cell r="D376">
            <v>0</v>
          </cell>
          <cell r="E376">
            <v>3</v>
          </cell>
          <cell r="F376" t="str">
            <v>Emro</v>
          </cell>
          <cell r="G376">
            <v>8</v>
          </cell>
          <cell r="H376" t="str">
            <v>mec</v>
          </cell>
          <cell r="I376">
            <v>1</v>
          </cell>
          <cell r="J376" t="str">
            <v>low and middle</v>
          </cell>
          <cell r="K376" t="str">
            <v>females</v>
          </cell>
          <cell r="L376" t="str">
            <v>1995-2000</v>
          </cell>
          <cell r="M376">
            <v>158.568</v>
          </cell>
          <cell r="N376">
            <v>37.52</v>
          </cell>
          <cell r="O376">
            <v>4.9830000000000005</v>
          </cell>
          <cell r="P376">
            <v>10.791</v>
          </cell>
          <cell r="Q376">
            <v>12.116999999999999</v>
          </cell>
          <cell r="R376">
            <v>17.283</v>
          </cell>
          <cell r="S376">
            <v>23.186999999999998</v>
          </cell>
          <cell r="T376">
            <v>52.687</v>
          </cell>
        </row>
        <row r="377">
          <cell r="A377">
            <v>85</v>
          </cell>
          <cell r="B377">
            <v>762</v>
          </cell>
          <cell r="C377" t="str">
            <v>Tajikistan</v>
          </cell>
          <cell r="D377">
            <v>0</v>
          </cell>
          <cell r="E377">
            <v>4</v>
          </cell>
          <cell r="F377" t="str">
            <v>Euro</v>
          </cell>
          <cell r="G377">
            <v>8</v>
          </cell>
          <cell r="H377" t="str">
            <v>mec</v>
          </cell>
          <cell r="I377">
            <v>1</v>
          </cell>
          <cell r="J377" t="str">
            <v>low and middle</v>
          </cell>
          <cell r="K377" t="str">
            <v>females</v>
          </cell>
          <cell r="L377" t="str">
            <v>1995-2000</v>
          </cell>
          <cell r="M377">
            <v>93.94</v>
          </cell>
          <cell r="N377">
            <v>32.606</v>
          </cell>
          <cell r="O377">
            <v>2.579</v>
          </cell>
          <cell r="P377">
            <v>3.9690000000000003</v>
          </cell>
          <cell r="Q377">
            <v>6.257999999999999</v>
          </cell>
          <cell r="R377">
            <v>7.1419999999999995</v>
          </cell>
          <cell r="S377">
            <v>11.119</v>
          </cell>
          <cell r="T377">
            <v>30.267</v>
          </cell>
        </row>
        <row r="378">
          <cell r="A378">
            <v>98</v>
          </cell>
          <cell r="B378">
            <v>764</v>
          </cell>
          <cell r="C378" t="str">
            <v>Thailand</v>
          </cell>
          <cell r="D378">
            <v>0</v>
          </cell>
          <cell r="E378">
            <v>5</v>
          </cell>
          <cell r="F378" t="str">
            <v>Searo</v>
          </cell>
          <cell r="G378">
            <v>5</v>
          </cell>
          <cell r="H378" t="str">
            <v>oai</v>
          </cell>
          <cell r="I378">
            <v>1</v>
          </cell>
          <cell r="J378" t="str">
            <v>low and middle</v>
          </cell>
          <cell r="K378" t="str">
            <v>females</v>
          </cell>
          <cell r="L378" t="str">
            <v>1995-2000</v>
          </cell>
          <cell r="M378">
            <v>875.272</v>
          </cell>
          <cell r="N378">
            <v>84.393</v>
          </cell>
          <cell r="O378">
            <v>21.595</v>
          </cell>
          <cell r="P378">
            <v>64.122</v>
          </cell>
          <cell r="Q378">
            <v>113.868</v>
          </cell>
          <cell r="R378">
            <v>140.14700000000002</v>
          </cell>
          <cell r="S378">
            <v>116.441</v>
          </cell>
          <cell r="T378">
            <v>334.706</v>
          </cell>
        </row>
        <row r="379">
          <cell r="A379">
            <v>63</v>
          </cell>
          <cell r="B379">
            <v>768</v>
          </cell>
          <cell r="C379" t="str">
            <v>Togo</v>
          </cell>
          <cell r="D379">
            <v>0</v>
          </cell>
          <cell r="E379">
            <v>1</v>
          </cell>
          <cell r="F379" t="str">
            <v>Afro</v>
          </cell>
          <cell r="G379">
            <v>6</v>
          </cell>
          <cell r="H379" t="str">
            <v>ssa</v>
          </cell>
          <cell r="I379">
            <v>1</v>
          </cell>
          <cell r="J379" t="str">
            <v>low and middle</v>
          </cell>
          <cell r="K379" t="str">
            <v>females</v>
          </cell>
          <cell r="L379" t="str">
            <v>1995-2000</v>
          </cell>
          <cell r="M379">
            <v>161.608</v>
          </cell>
          <cell r="N379">
            <v>55.038</v>
          </cell>
          <cell r="O379">
            <v>13.34</v>
          </cell>
          <cell r="P379">
            <v>16.281</v>
          </cell>
          <cell r="Q379">
            <v>24.506999999999998</v>
          </cell>
          <cell r="R379">
            <v>19.786</v>
          </cell>
          <cell r="S379">
            <v>12.265</v>
          </cell>
          <cell r="T379">
            <v>20.391</v>
          </cell>
        </row>
        <row r="380">
          <cell r="A380">
            <v>174</v>
          </cell>
          <cell r="B380">
            <v>780</v>
          </cell>
          <cell r="C380" t="str">
            <v>Trinidad and Tobago</v>
          </cell>
          <cell r="D380">
            <v>0</v>
          </cell>
          <cell r="E380">
            <v>2</v>
          </cell>
          <cell r="F380" t="str">
            <v>Amro</v>
          </cell>
          <cell r="G380">
            <v>7</v>
          </cell>
          <cell r="H380" t="str">
            <v>lac</v>
          </cell>
          <cell r="I380">
            <v>1</v>
          </cell>
          <cell r="J380" t="str">
            <v>low and middle</v>
          </cell>
          <cell r="K380" t="str">
            <v>females</v>
          </cell>
          <cell r="L380" t="str">
            <v>1995-2000</v>
          </cell>
          <cell r="M380">
            <v>17.283</v>
          </cell>
          <cell r="N380">
            <v>0.569</v>
          </cell>
          <cell r="O380">
            <v>0.1</v>
          </cell>
          <cell r="P380">
            <v>0.35</v>
          </cell>
          <cell r="Q380">
            <v>0.8089999999999999</v>
          </cell>
          <cell r="R380">
            <v>2.344</v>
          </cell>
          <cell r="S380">
            <v>2.727</v>
          </cell>
          <cell r="T380">
            <v>10.383999999999999</v>
          </cell>
        </row>
        <row r="381">
          <cell r="A381">
            <v>117</v>
          </cell>
          <cell r="B381">
            <v>784</v>
          </cell>
          <cell r="C381" t="str">
            <v>United Arab Emirates</v>
          </cell>
          <cell r="D381">
            <v>0</v>
          </cell>
          <cell r="E381">
            <v>3</v>
          </cell>
          <cell r="F381" t="str">
            <v>Emro</v>
          </cell>
          <cell r="G381">
            <v>8</v>
          </cell>
          <cell r="H381" t="str">
            <v>mec</v>
          </cell>
          <cell r="I381">
            <v>4</v>
          </cell>
          <cell r="J381" t="str">
            <v>high</v>
          </cell>
          <cell r="K381" t="str">
            <v>females</v>
          </cell>
          <cell r="L381" t="str">
            <v>1995-2000</v>
          </cell>
          <cell r="M381">
            <v>9.652</v>
          </cell>
          <cell r="N381">
            <v>1.863</v>
          </cell>
          <cell r="O381">
            <v>0.11699999999999999</v>
          </cell>
          <cell r="P381">
            <v>0.158</v>
          </cell>
          <cell r="Q381">
            <v>0.606</v>
          </cell>
          <cell r="R381">
            <v>1.3690000000000002</v>
          </cell>
          <cell r="S381">
            <v>1.865</v>
          </cell>
          <cell r="T381">
            <v>3.674</v>
          </cell>
        </row>
        <row r="382">
          <cell r="A382">
            <v>39</v>
          </cell>
          <cell r="B382">
            <v>788</v>
          </cell>
          <cell r="C382" t="str">
            <v>Tunisia</v>
          </cell>
          <cell r="D382">
            <v>0</v>
          </cell>
          <cell r="E382">
            <v>3</v>
          </cell>
          <cell r="F382" t="str">
            <v>Emro</v>
          </cell>
          <cell r="G382">
            <v>8</v>
          </cell>
          <cell r="H382" t="str">
            <v>mec</v>
          </cell>
          <cell r="I382">
            <v>1</v>
          </cell>
          <cell r="J382" t="str">
            <v>low and middle</v>
          </cell>
          <cell r="K382" t="str">
            <v>females</v>
          </cell>
          <cell r="L382" t="str">
            <v>1995-2000</v>
          </cell>
          <cell r="M382">
            <v>141.335</v>
          </cell>
          <cell r="N382">
            <v>16.712</v>
          </cell>
          <cell r="O382">
            <v>2.555</v>
          </cell>
          <cell r="P382">
            <v>7.232</v>
          </cell>
          <cell r="Q382">
            <v>10.311</v>
          </cell>
          <cell r="R382">
            <v>15.898</v>
          </cell>
          <cell r="S382">
            <v>23.292</v>
          </cell>
          <cell r="T382">
            <v>65.335</v>
          </cell>
        </row>
        <row r="383">
          <cell r="A383">
            <v>116</v>
          </cell>
          <cell r="B383">
            <v>792</v>
          </cell>
          <cell r="C383" t="str">
            <v>Turkey</v>
          </cell>
          <cell r="D383">
            <v>0</v>
          </cell>
          <cell r="E383">
            <v>4</v>
          </cell>
          <cell r="F383" t="str">
            <v>Euro</v>
          </cell>
          <cell r="G383">
            <v>8</v>
          </cell>
          <cell r="H383" t="str">
            <v>mec</v>
          </cell>
          <cell r="I383">
            <v>1</v>
          </cell>
          <cell r="J383" t="str">
            <v>low and middle</v>
          </cell>
          <cell r="K383" t="str">
            <v>females</v>
          </cell>
          <cell r="L383" t="str">
            <v>1995-2000</v>
          </cell>
          <cell r="M383">
            <v>913.531</v>
          </cell>
          <cell r="N383">
            <v>180.251</v>
          </cell>
          <cell r="O383">
            <v>15.142</v>
          </cell>
          <cell r="P383">
            <v>31.487000000000002</v>
          </cell>
          <cell r="Q383">
            <v>47.936</v>
          </cell>
          <cell r="R383">
            <v>98.43700000000001</v>
          </cell>
          <cell r="S383">
            <v>146.417</v>
          </cell>
          <cell r="T383">
            <v>393.861</v>
          </cell>
        </row>
        <row r="384">
          <cell r="A384">
            <v>86</v>
          </cell>
          <cell r="B384">
            <v>795</v>
          </cell>
          <cell r="C384" t="str">
            <v>Turkmenistan</v>
          </cell>
          <cell r="D384">
            <v>0</v>
          </cell>
          <cell r="E384">
            <v>4</v>
          </cell>
          <cell r="F384" t="str">
            <v>Euro</v>
          </cell>
          <cell r="G384">
            <v>8</v>
          </cell>
          <cell r="H384" t="str">
            <v>mec</v>
          </cell>
          <cell r="I384">
            <v>1</v>
          </cell>
          <cell r="J384" t="str">
            <v>low and middle</v>
          </cell>
          <cell r="K384" t="str">
            <v>females</v>
          </cell>
          <cell r="L384" t="str">
            <v>1995-2000</v>
          </cell>
          <cell r="M384">
            <v>70.723</v>
          </cell>
          <cell r="N384">
            <v>20.047</v>
          </cell>
          <cell r="O384">
            <v>1.654</v>
          </cell>
          <cell r="P384">
            <v>2.8469999999999995</v>
          </cell>
          <cell r="Q384">
            <v>4.401</v>
          </cell>
          <cell r="R384">
            <v>6.716</v>
          </cell>
          <cell r="S384">
            <v>9.878</v>
          </cell>
          <cell r="T384">
            <v>25.18</v>
          </cell>
        </row>
        <row r="385">
          <cell r="A385">
            <v>20</v>
          </cell>
          <cell r="B385">
            <v>800</v>
          </cell>
          <cell r="C385" t="str">
            <v>Uganda</v>
          </cell>
          <cell r="D385">
            <v>0</v>
          </cell>
          <cell r="E385">
            <v>1</v>
          </cell>
          <cell r="F385" t="str">
            <v>Afro</v>
          </cell>
          <cell r="G385">
            <v>6</v>
          </cell>
          <cell r="H385" t="str">
            <v>ssa</v>
          </cell>
          <cell r="I385">
            <v>1</v>
          </cell>
          <cell r="J385" t="str">
            <v>low and middle</v>
          </cell>
          <cell r="K385" t="str">
            <v>females</v>
          </cell>
          <cell r="L385" t="str">
            <v>1995-2000</v>
          </cell>
          <cell r="M385">
            <v>1076.792</v>
          </cell>
          <cell r="N385">
            <v>422.17</v>
          </cell>
          <cell r="O385">
            <v>97.053</v>
          </cell>
          <cell r="P385">
            <v>122.15799999999999</v>
          </cell>
          <cell r="Q385">
            <v>180.481</v>
          </cell>
          <cell r="R385">
            <v>120.537</v>
          </cell>
          <cell r="S385">
            <v>57.821</v>
          </cell>
          <cell r="T385">
            <v>76.57199999999999</v>
          </cell>
        </row>
        <row r="386">
          <cell r="A386">
            <v>130</v>
          </cell>
          <cell r="B386">
            <v>804</v>
          </cell>
          <cell r="C386" t="str">
            <v>Ukraine</v>
          </cell>
          <cell r="D386">
            <v>0</v>
          </cell>
          <cell r="E386">
            <v>4</v>
          </cell>
          <cell r="F386" t="str">
            <v>Euro</v>
          </cell>
          <cell r="G386">
            <v>2</v>
          </cell>
          <cell r="H386" t="str">
            <v>fse</v>
          </cell>
          <cell r="I386">
            <v>1</v>
          </cell>
          <cell r="J386" t="str">
            <v>low and middle</v>
          </cell>
          <cell r="K386" t="str">
            <v>females</v>
          </cell>
          <cell r="L386" t="str">
            <v>1995-2000</v>
          </cell>
          <cell r="M386">
            <v>1842.295</v>
          </cell>
          <cell r="N386">
            <v>24.953</v>
          </cell>
          <cell r="O386">
            <v>5.808</v>
          </cell>
          <cell r="P386">
            <v>19.018</v>
          </cell>
          <cell r="Q386">
            <v>50.789</v>
          </cell>
          <cell r="R386">
            <v>157.872</v>
          </cell>
          <cell r="S386">
            <v>295.046</v>
          </cell>
          <cell r="T386">
            <v>1288.8089999999997</v>
          </cell>
        </row>
        <row r="387">
          <cell r="A387">
            <v>152</v>
          </cell>
          <cell r="B387">
            <v>807</v>
          </cell>
          <cell r="C387" t="str">
            <v>TFYR Macedonia</v>
          </cell>
          <cell r="D387">
            <v>0</v>
          </cell>
          <cell r="E387">
            <v>4</v>
          </cell>
          <cell r="F387" t="str">
            <v>Euro</v>
          </cell>
          <cell r="G387">
            <v>2</v>
          </cell>
          <cell r="H387" t="str">
            <v>fse</v>
          </cell>
          <cell r="I387">
            <v>1</v>
          </cell>
          <cell r="J387" t="str">
            <v>low and middle</v>
          </cell>
          <cell r="K387" t="str">
            <v>females</v>
          </cell>
          <cell r="L387" t="str">
            <v>1995-2000</v>
          </cell>
          <cell r="M387">
            <v>34.893</v>
          </cell>
          <cell r="N387">
            <v>1.86</v>
          </cell>
          <cell r="O387">
            <v>0.192</v>
          </cell>
          <cell r="P387">
            <v>0.492</v>
          </cell>
          <cell r="Q387">
            <v>1.06</v>
          </cell>
          <cell r="R387">
            <v>3.4</v>
          </cell>
          <cell r="S387">
            <v>6.336</v>
          </cell>
          <cell r="T387">
            <v>21.553</v>
          </cell>
        </row>
        <row r="388">
          <cell r="A388">
            <v>35</v>
          </cell>
          <cell r="B388">
            <v>818</v>
          </cell>
          <cell r="C388" t="str">
            <v>Egypt</v>
          </cell>
          <cell r="D388">
            <v>0</v>
          </cell>
          <cell r="E388">
            <v>3</v>
          </cell>
          <cell r="F388" t="str">
            <v>Emro</v>
          </cell>
          <cell r="G388">
            <v>8</v>
          </cell>
          <cell r="H388" t="str">
            <v>mec</v>
          </cell>
          <cell r="I388">
            <v>1</v>
          </cell>
          <cell r="J388" t="str">
            <v>low and middle</v>
          </cell>
          <cell r="K388" t="str">
            <v>females</v>
          </cell>
          <cell r="L388" t="str">
            <v>1995-2000</v>
          </cell>
          <cell r="M388">
            <v>1057.424</v>
          </cell>
          <cell r="N388">
            <v>267.467</v>
          </cell>
          <cell r="O388">
            <v>27.5</v>
          </cell>
          <cell r="P388">
            <v>38.031</v>
          </cell>
          <cell r="Q388">
            <v>57.88799999999999</v>
          </cell>
          <cell r="R388">
            <v>113.66299999999998</v>
          </cell>
          <cell r="S388">
            <v>171.152</v>
          </cell>
          <cell r="T388">
            <v>381.723</v>
          </cell>
        </row>
        <row r="389">
          <cell r="A389">
            <v>141</v>
          </cell>
          <cell r="B389">
            <v>826</v>
          </cell>
          <cell r="C389" t="str">
            <v>United Kingdom</v>
          </cell>
          <cell r="D389">
            <v>0</v>
          </cell>
          <cell r="E389">
            <v>4</v>
          </cell>
          <cell r="F389" t="str">
            <v>Euro</v>
          </cell>
          <cell r="G389">
            <v>1</v>
          </cell>
          <cell r="H389" t="str">
            <v>eme</v>
          </cell>
          <cell r="I389">
            <v>4</v>
          </cell>
          <cell r="J389" t="str">
            <v>high</v>
          </cell>
          <cell r="K389" t="str">
            <v>females</v>
          </cell>
          <cell r="L389" t="str">
            <v>1995-2000</v>
          </cell>
          <cell r="M389">
            <v>1590.779</v>
          </cell>
          <cell r="N389">
            <v>13.091</v>
          </cell>
          <cell r="O389">
            <v>2.124</v>
          </cell>
          <cell r="P389">
            <v>7.7669999999999995</v>
          </cell>
          <cell r="Q389">
            <v>25.39</v>
          </cell>
          <cell r="R389">
            <v>96.02799999999999</v>
          </cell>
          <cell r="S389">
            <v>183.24599999999998</v>
          </cell>
          <cell r="T389">
            <v>1263.133</v>
          </cell>
        </row>
        <row r="390">
          <cell r="A390">
            <v>21</v>
          </cell>
          <cell r="B390">
            <v>834</v>
          </cell>
          <cell r="C390" t="str">
            <v>United Rep. of Tanzania</v>
          </cell>
          <cell r="D390">
            <v>0</v>
          </cell>
          <cell r="E390">
            <v>1</v>
          </cell>
          <cell r="F390" t="str">
            <v>Afro</v>
          </cell>
          <cell r="G390">
            <v>6</v>
          </cell>
          <cell r="H390" t="str">
            <v>ssa</v>
          </cell>
          <cell r="I390">
            <v>1</v>
          </cell>
          <cell r="J390" t="str">
            <v>low and middle</v>
          </cell>
          <cell r="K390" t="str">
            <v>females</v>
          </cell>
          <cell r="L390" t="str">
            <v>1995-2000</v>
          </cell>
          <cell r="M390">
            <v>1178.513</v>
          </cell>
          <cell r="N390">
            <v>401.295</v>
          </cell>
          <cell r="O390">
            <v>100.34700000000001</v>
          </cell>
          <cell r="P390">
            <v>130.19400000000002</v>
          </cell>
          <cell r="Q390">
            <v>192.352</v>
          </cell>
          <cell r="R390">
            <v>150.635</v>
          </cell>
          <cell r="S390">
            <v>82.305</v>
          </cell>
          <cell r="T390">
            <v>121.385</v>
          </cell>
        </row>
        <row r="391">
          <cell r="A391">
            <v>199</v>
          </cell>
          <cell r="B391">
            <v>840</v>
          </cell>
          <cell r="C391" t="str">
            <v>United States of America</v>
          </cell>
          <cell r="D391">
            <v>0</v>
          </cell>
          <cell r="E391">
            <v>2</v>
          </cell>
          <cell r="F391" t="str">
            <v>Amro</v>
          </cell>
          <cell r="G391">
            <v>1</v>
          </cell>
          <cell r="H391" t="str">
            <v>eme</v>
          </cell>
          <cell r="I391">
            <v>4</v>
          </cell>
          <cell r="J391" t="str">
            <v>high</v>
          </cell>
          <cell r="K391" t="str">
            <v>females</v>
          </cell>
          <cell r="L391" t="str">
            <v>1995-2000</v>
          </cell>
          <cell r="M391">
            <v>5563.956</v>
          </cell>
          <cell r="N391">
            <v>72.798</v>
          </cell>
          <cell r="O391">
            <v>13.928</v>
          </cell>
          <cell r="P391">
            <v>60.748</v>
          </cell>
          <cell r="Q391">
            <v>179.461</v>
          </cell>
          <cell r="R391">
            <v>436.397</v>
          </cell>
          <cell r="S391">
            <v>625.67</v>
          </cell>
          <cell r="T391">
            <v>4174.954</v>
          </cell>
        </row>
        <row r="392">
          <cell r="A392">
            <v>49</v>
          </cell>
          <cell r="B392">
            <v>854</v>
          </cell>
          <cell r="C392" t="str">
            <v>Burkina Faso</v>
          </cell>
          <cell r="D392">
            <v>0</v>
          </cell>
          <cell r="E392">
            <v>1</v>
          </cell>
          <cell r="F392" t="str">
            <v>Afro</v>
          </cell>
          <cell r="G392">
            <v>6</v>
          </cell>
          <cell r="H392" t="str">
            <v>ssa</v>
          </cell>
          <cell r="I392">
            <v>1</v>
          </cell>
          <cell r="J392" t="str">
            <v>low and middle</v>
          </cell>
          <cell r="K392" t="str">
            <v>females</v>
          </cell>
          <cell r="L392" t="str">
            <v>1995-2000</v>
          </cell>
          <cell r="M392">
            <v>508.892</v>
          </cell>
          <cell r="N392">
            <v>212.773</v>
          </cell>
          <cell r="O392">
            <v>50.463</v>
          </cell>
          <cell r="P392">
            <v>50.07299999999999</v>
          </cell>
          <cell r="Q392">
            <v>64.455</v>
          </cell>
          <cell r="R392">
            <v>51.935</v>
          </cell>
          <cell r="S392">
            <v>32.191</v>
          </cell>
          <cell r="T392">
            <v>47.00199999999999</v>
          </cell>
        </row>
        <row r="393">
          <cell r="A393">
            <v>195</v>
          </cell>
          <cell r="B393">
            <v>858</v>
          </cell>
          <cell r="C393" t="str">
            <v>Uruguay</v>
          </cell>
          <cell r="D393">
            <v>0</v>
          </cell>
          <cell r="E393">
            <v>2</v>
          </cell>
          <cell r="F393" t="str">
            <v>Amro</v>
          </cell>
          <cell r="G393">
            <v>7</v>
          </cell>
          <cell r="H393" t="str">
            <v>lac</v>
          </cell>
          <cell r="I393">
            <v>1</v>
          </cell>
          <cell r="J393" t="str">
            <v>low and middle</v>
          </cell>
          <cell r="K393" t="str">
            <v>females</v>
          </cell>
          <cell r="L393" t="str">
            <v>1995-2000</v>
          </cell>
          <cell r="M393">
            <v>72.499</v>
          </cell>
          <cell r="N393">
            <v>2.368</v>
          </cell>
          <cell r="O393">
            <v>0.311</v>
          </cell>
          <cell r="P393">
            <v>1.006</v>
          </cell>
          <cell r="Q393">
            <v>2.186</v>
          </cell>
          <cell r="R393">
            <v>5.843</v>
          </cell>
          <cell r="S393">
            <v>9.862</v>
          </cell>
          <cell r="T393">
            <v>50.923</v>
          </cell>
        </row>
        <row r="394">
          <cell r="A394">
            <v>87</v>
          </cell>
          <cell r="B394">
            <v>860</v>
          </cell>
          <cell r="C394" t="str">
            <v>Uzbekistan</v>
          </cell>
          <cell r="D394">
            <v>0</v>
          </cell>
          <cell r="E394">
            <v>4</v>
          </cell>
          <cell r="F394" t="str">
            <v>Euro</v>
          </cell>
          <cell r="G394">
            <v>8</v>
          </cell>
          <cell r="H394" t="str">
            <v>mec</v>
          </cell>
          <cell r="I394">
            <v>1</v>
          </cell>
          <cell r="J394" t="str">
            <v>low and middle</v>
          </cell>
          <cell r="K394" t="str">
            <v>females</v>
          </cell>
          <cell r="L394" t="str">
            <v>1995-2000</v>
          </cell>
          <cell r="M394">
            <v>359.275</v>
          </cell>
          <cell r="N394">
            <v>88.742</v>
          </cell>
          <cell r="O394">
            <v>8.423</v>
          </cell>
          <cell r="P394">
            <v>15.256999999999998</v>
          </cell>
          <cell r="Q394">
            <v>24.237000000000002</v>
          </cell>
          <cell r="R394">
            <v>33.146</v>
          </cell>
          <cell r="S394">
            <v>49.629</v>
          </cell>
          <cell r="T394">
            <v>139.841</v>
          </cell>
        </row>
        <row r="395">
          <cell r="A395">
            <v>196</v>
          </cell>
          <cell r="B395">
            <v>862</v>
          </cell>
          <cell r="C395" t="str">
            <v>Venezuela</v>
          </cell>
          <cell r="D395">
            <v>0</v>
          </cell>
          <cell r="E395">
            <v>2</v>
          </cell>
          <cell r="F395" t="str">
            <v>Amro</v>
          </cell>
          <cell r="G395">
            <v>7</v>
          </cell>
          <cell r="H395" t="str">
            <v>lac</v>
          </cell>
          <cell r="I395">
            <v>1</v>
          </cell>
          <cell r="J395" t="str">
            <v>low and middle</v>
          </cell>
          <cell r="K395" t="str">
            <v>females</v>
          </cell>
          <cell r="L395" t="str">
            <v>1995-2000</v>
          </cell>
          <cell r="M395">
            <v>228.773</v>
          </cell>
          <cell r="N395">
            <v>31.003</v>
          </cell>
          <cell r="O395">
            <v>4.401</v>
          </cell>
          <cell r="P395">
            <v>9.888</v>
          </cell>
          <cell r="Q395">
            <v>16.642</v>
          </cell>
          <cell r="R395">
            <v>30.522999999999996</v>
          </cell>
          <cell r="S395">
            <v>33.063</v>
          </cell>
          <cell r="T395">
            <v>103.253</v>
          </cell>
        </row>
        <row r="396">
          <cell r="A396">
            <v>214</v>
          </cell>
          <cell r="B396">
            <v>882</v>
          </cell>
          <cell r="C396" t="str">
            <v>Samoa</v>
          </cell>
          <cell r="D396">
            <v>0</v>
          </cell>
          <cell r="E396">
            <v>6</v>
          </cell>
          <cell r="F396" t="str">
            <v>Wpro</v>
          </cell>
          <cell r="G396">
            <v>5</v>
          </cell>
          <cell r="H396" t="str">
            <v>oai</v>
          </cell>
          <cell r="I396">
            <v>1</v>
          </cell>
          <cell r="J396" t="str">
            <v>low and middle</v>
          </cell>
          <cell r="K396" t="str">
            <v>females</v>
          </cell>
          <cell r="L396" t="str">
            <v>1995-2000</v>
          </cell>
          <cell r="M396">
            <v>1.92</v>
          </cell>
          <cell r="N396">
            <v>0.342</v>
          </cell>
          <cell r="O396">
            <v>0.027</v>
          </cell>
          <cell r="P396">
            <v>0.072</v>
          </cell>
          <cell r="Q396">
            <v>0.103</v>
          </cell>
          <cell r="R396">
            <v>0.235</v>
          </cell>
          <cell r="S396">
            <v>0.33099999999999996</v>
          </cell>
          <cell r="T396">
            <v>0.81</v>
          </cell>
        </row>
        <row r="397">
          <cell r="A397">
            <v>118</v>
          </cell>
          <cell r="B397">
            <v>887</v>
          </cell>
          <cell r="C397" t="str">
            <v>Yemen</v>
          </cell>
          <cell r="D397">
            <v>0</v>
          </cell>
          <cell r="E397">
            <v>3</v>
          </cell>
          <cell r="F397" t="str">
            <v>Emro</v>
          </cell>
          <cell r="G397">
            <v>8</v>
          </cell>
          <cell r="H397" t="str">
            <v>mec</v>
          </cell>
          <cell r="I397">
            <v>1</v>
          </cell>
          <cell r="J397" t="str">
            <v>low and middle</v>
          </cell>
          <cell r="K397" t="str">
            <v>females</v>
          </cell>
          <cell r="L397" t="str">
            <v>1995-2000</v>
          </cell>
          <cell r="M397">
            <v>436.255</v>
          </cell>
          <cell r="N397">
            <v>214.816</v>
          </cell>
          <cell r="O397">
            <v>24.698</v>
          </cell>
          <cell r="P397">
            <v>37.778000000000006</v>
          </cell>
          <cell r="Q397">
            <v>33.54</v>
          </cell>
          <cell r="R397">
            <v>35.813</v>
          </cell>
          <cell r="S397">
            <v>33.807</v>
          </cell>
          <cell r="T397">
            <v>55.803000000000004</v>
          </cell>
        </row>
        <row r="398">
          <cell r="A398">
            <v>153</v>
          </cell>
          <cell r="B398">
            <v>891</v>
          </cell>
          <cell r="C398" t="str">
            <v>Yugoslavia</v>
          </cell>
          <cell r="D398">
            <v>0</v>
          </cell>
          <cell r="E398">
            <v>4</v>
          </cell>
          <cell r="F398" t="str">
            <v>Euro</v>
          </cell>
          <cell r="G398">
            <v>2</v>
          </cell>
          <cell r="H398" t="str">
            <v>fse</v>
          </cell>
          <cell r="I398">
            <v>1</v>
          </cell>
          <cell r="J398" t="str">
            <v>low and middle</v>
          </cell>
          <cell r="K398" t="str">
            <v>females</v>
          </cell>
          <cell r="L398" t="str">
            <v>1995-2000</v>
          </cell>
          <cell r="M398">
            <v>240.951</v>
          </cell>
          <cell r="N398">
            <v>7.62</v>
          </cell>
          <cell r="O398">
            <v>0.652</v>
          </cell>
          <cell r="P398">
            <v>1.851</v>
          </cell>
          <cell r="Q398">
            <v>5.305</v>
          </cell>
          <cell r="R398">
            <v>18.618</v>
          </cell>
          <cell r="S398">
            <v>44.111999999999995</v>
          </cell>
          <cell r="T398">
            <v>162.793</v>
          </cell>
        </row>
        <row r="399">
          <cell r="A399">
            <v>22</v>
          </cell>
          <cell r="B399">
            <v>894</v>
          </cell>
          <cell r="C399" t="str">
            <v>Zambia</v>
          </cell>
          <cell r="D399">
            <v>0</v>
          </cell>
          <cell r="E399">
            <v>1</v>
          </cell>
          <cell r="F399" t="str">
            <v>Afro</v>
          </cell>
          <cell r="G399">
            <v>6</v>
          </cell>
          <cell r="H399" t="str">
            <v>ssa</v>
          </cell>
          <cell r="I399">
            <v>1</v>
          </cell>
          <cell r="J399" t="str">
            <v>low and middle</v>
          </cell>
          <cell r="K399" t="str">
            <v>females</v>
          </cell>
          <cell r="L399" t="str">
            <v>1995-2000</v>
          </cell>
          <cell r="M399">
            <v>438.998</v>
          </cell>
          <cell r="N399">
            <v>131.45</v>
          </cell>
          <cell r="O399">
            <v>31.73</v>
          </cell>
          <cell r="P399">
            <v>55.488</v>
          </cell>
          <cell r="Q399">
            <v>94.392</v>
          </cell>
          <cell r="R399">
            <v>64.84100000000001</v>
          </cell>
          <cell r="S399">
            <v>28.019</v>
          </cell>
          <cell r="T399">
            <v>33.077999999999996</v>
          </cell>
        </row>
        <row r="400">
          <cell r="A400">
            <v>1</v>
          </cell>
          <cell r="B400">
            <v>900</v>
          </cell>
          <cell r="C400" t="str">
            <v>World total</v>
          </cell>
          <cell r="K400" t="str">
            <v>females</v>
          </cell>
          <cell r="L400" t="str">
            <v>1995-2000</v>
          </cell>
          <cell r="M400">
            <v>122779.838</v>
          </cell>
          <cell r="N400">
            <v>25591.287</v>
          </cell>
          <cell r="O400">
            <v>4701.316000000001</v>
          </cell>
          <cell r="P400">
            <v>6164.502</v>
          </cell>
          <cell r="Q400">
            <v>8266.088</v>
          </cell>
          <cell r="R400">
            <v>12294.384000000002</v>
          </cell>
          <cell r="S400">
            <v>15497.064000000002</v>
          </cell>
          <cell r="T400">
            <v>50265.197</v>
          </cell>
        </row>
        <row r="401">
          <cell r="A401">
            <v>2</v>
          </cell>
          <cell r="B401">
            <v>901</v>
          </cell>
          <cell r="C401" t="str">
            <v>More developed regions (*)</v>
          </cell>
          <cell r="K401" t="str">
            <v>females</v>
          </cell>
          <cell r="L401" t="str">
            <v>1995-2000</v>
          </cell>
          <cell r="M401">
            <v>29131.33</v>
          </cell>
          <cell r="N401">
            <v>332.116</v>
          </cell>
          <cell r="O401">
            <v>72.729</v>
          </cell>
          <cell r="P401">
            <v>275.211</v>
          </cell>
          <cell r="Q401">
            <v>788.2539999999999</v>
          </cell>
          <cell r="R401">
            <v>2201.5389999999998</v>
          </cell>
          <cell r="S401">
            <v>3761.468</v>
          </cell>
          <cell r="T401">
            <v>21700.013</v>
          </cell>
        </row>
        <row r="402">
          <cell r="A402">
            <v>3</v>
          </cell>
          <cell r="B402">
            <v>902</v>
          </cell>
          <cell r="C402" t="str">
            <v>Less developed regions (+)</v>
          </cell>
          <cell r="K402" t="str">
            <v>females</v>
          </cell>
          <cell r="L402" t="str">
            <v>1995-2000</v>
          </cell>
          <cell r="M402">
            <v>93648.508</v>
          </cell>
          <cell r="N402">
            <v>25259.171</v>
          </cell>
          <cell r="O402">
            <v>4628.5869999999995</v>
          </cell>
          <cell r="P402">
            <v>5889.291</v>
          </cell>
          <cell r="Q402">
            <v>7477.834000000001</v>
          </cell>
          <cell r="R402">
            <v>10092.845000000001</v>
          </cell>
          <cell r="S402">
            <v>11735.596000000001</v>
          </cell>
          <cell r="T402">
            <v>28565.184</v>
          </cell>
        </row>
        <row r="403">
          <cell r="A403">
            <v>5</v>
          </cell>
          <cell r="B403">
            <v>903</v>
          </cell>
          <cell r="C403" t="str">
            <v>Africa</v>
          </cell>
          <cell r="K403" t="str">
            <v>females</v>
          </cell>
          <cell r="L403" t="str">
            <v>1995-2000</v>
          </cell>
          <cell r="M403">
            <v>24820.958</v>
          </cell>
          <cell r="N403">
            <v>9323.716</v>
          </cell>
          <cell r="O403">
            <v>2084.094</v>
          </cell>
          <cell r="P403">
            <v>2319.373</v>
          </cell>
          <cell r="Q403">
            <v>3047.732</v>
          </cell>
          <cell r="R403">
            <v>2655.456</v>
          </cell>
          <cell r="S403">
            <v>1958.144</v>
          </cell>
          <cell r="T403">
            <v>3432.4429999999998</v>
          </cell>
        </row>
        <row r="404">
          <cell r="A404">
            <v>162</v>
          </cell>
          <cell r="B404">
            <v>904</v>
          </cell>
          <cell r="C404" t="str">
            <v>Latin America and the Caribbean</v>
          </cell>
          <cell r="K404" t="str">
            <v>females</v>
          </cell>
          <cell r="L404" t="str">
            <v>1995-2000</v>
          </cell>
          <cell r="M404">
            <v>7069.419</v>
          </cell>
          <cell r="N404">
            <v>1121.762</v>
          </cell>
          <cell r="O404">
            <v>149.529</v>
          </cell>
          <cell r="P404">
            <v>325.557</v>
          </cell>
          <cell r="Q404">
            <v>545.426</v>
          </cell>
          <cell r="R404">
            <v>891.0409999999999</v>
          </cell>
          <cell r="S404">
            <v>971.445</v>
          </cell>
          <cell r="T404">
            <v>3064.659</v>
          </cell>
        </row>
        <row r="405">
          <cell r="A405">
            <v>197</v>
          </cell>
          <cell r="B405">
            <v>905</v>
          </cell>
          <cell r="C405" t="str">
            <v>Northern America (12)</v>
          </cell>
          <cell r="K405" t="str">
            <v>females</v>
          </cell>
          <cell r="L405" t="str">
            <v>1995-2000</v>
          </cell>
          <cell r="M405">
            <v>6075.477</v>
          </cell>
          <cell r="N405">
            <v>78.491</v>
          </cell>
          <cell r="O405">
            <v>15.169</v>
          </cell>
          <cell r="P405">
            <v>65.737</v>
          </cell>
          <cell r="Q405">
            <v>193.965</v>
          </cell>
          <cell r="R405">
            <v>476.353</v>
          </cell>
          <cell r="S405">
            <v>685.785</v>
          </cell>
          <cell r="T405">
            <v>4559.977</v>
          </cell>
        </row>
        <row r="406">
          <cell r="A406">
            <v>65</v>
          </cell>
          <cell r="B406">
            <v>906</v>
          </cell>
          <cell r="C406" t="str">
            <v>Eastern Asia</v>
          </cell>
          <cell r="K406" t="str">
            <v>females</v>
          </cell>
          <cell r="L406" t="str">
            <v>1995-2000</v>
          </cell>
          <cell r="M406">
            <v>22538.361</v>
          </cell>
          <cell r="N406">
            <v>2677.276</v>
          </cell>
          <cell r="O406">
            <v>199.91</v>
          </cell>
          <cell r="P406">
            <v>594.558</v>
          </cell>
          <cell r="Q406">
            <v>1020.972</v>
          </cell>
          <cell r="R406">
            <v>2275.538</v>
          </cell>
          <cell r="S406">
            <v>3558.55</v>
          </cell>
          <cell r="T406">
            <v>12211.557</v>
          </cell>
        </row>
        <row r="407">
          <cell r="A407">
            <v>119</v>
          </cell>
          <cell r="B407">
            <v>908</v>
          </cell>
          <cell r="C407" t="str">
            <v>Europe</v>
          </cell>
          <cell r="K407" t="str">
            <v>females</v>
          </cell>
          <cell r="L407" t="str">
            <v>1995-2000</v>
          </cell>
          <cell r="M407">
            <v>20278.229</v>
          </cell>
          <cell r="N407">
            <v>232.601</v>
          </cell>
          <cell r="O407">
            <v>52.835</v>
          </cell>
          <cell r="P407">
            <v>187.418</v>
          </cell>
          <cell r="Q407">
            <v>541.899</v>
          </cell>
          <cell r="R407">
            <v>1527.52</v>
          </cell>
          <cell r="S407">
            <v>2774.301</v>
          </cell>
          <cell r="T407">
            <v>14961.654999999999</v>
          </cell>
        </row>
        <row r="408">
          <cell r="A408">
            <v>200</v>
          </cell>
          <cell r="B408">
            <v>909</v>
          </cell>
          <cell r="C408" t="str">
            <v>Oceania</v>
          </cell>
          <cell r="K408" t="str">
            <v>females</v>
          </cell>
          <cell r="L408" t="str">
            <v>1995-2000</v>
          </cell>
          <cell r="M408">
            <v>536.802</v>
          </cell>
          <cell r="N408">
            <v>40.412</v>
          </cell>
          <cell r="O408">
            <v>5.551</v>
          </cell>
          <cell r="P408">
            <v>16.219</v>
          </cell>
          <cell r="Q408">
            <v>23.654000000000003</v>
          </cell>
          <cell r="R408">
            <v>48.5</v>
          </cell>
          <cell r="S408">
            <v>59.697</v>
          </cell>
          <cell r="T408">
            <v>342.76899999999995</v>
          </cell>
        </row>
        <row r="409">
          <cell r="A409">
            <v>6</v>
          </cell>
          <cell r="B409">
            <v>910</v>
          </cell>
          <cell r="C409" t="str">
            <v>Eastern Africa (1)</v>
          </cell>
          <cell r="K409" t="str">
            <v>females</v>
          </cell>
          <cell r="L409" t="str">
            <v>1995-2000</v>
          </cell>
          <cell r="M409">
            <v>9925.762</v>
          </cell>
          <cell r="N409">
            <v>3786.261</v>
          </cell>
          <cell r="O409">
            <v>859.107</v>
          </cell>
          <cell r="P409">
            <v>1018.5010000000001</v>
          </cell>
          <cell r="Q409">
            <v>1474.475</v>
          </cell>
          <cell r="R409">
            <v>1121.839</v>
          </cell>
          <cell r="S409">
            <v>646.057</v>
          </cell>
          <cell r="T409">
            <v>1019.5219999999999</v>
          </cell>
        </row>
        <row r="410">
          <cell r="A410">
            <v>24</v>
          </cell>
          <cell r="B410">
            <v>911</v>
          </cell>
          <cell r="C410" t="str">
            <v>Middle Africa (3)</v>
          </cell>
          <cell r="K410" t="str">
            <v>females</v>
          </cell>
          <cell r="L410" t="str">
            <v>1995-2000</v>
          </cell>
          <cell r="M410">
            <v>3304.367</v>
          </cell>
          <cell r="N410">
            <v>1397.368</v>
          </cell>
          <cell r="O410">
            <v>300.541</v>
          </cell>
          <cell r="P410">
            <v>290.55</v>
          </cell>
          <cell r="Q410">
            <v>348.218</v>
          </cell>
          <cell r="R410">
            <v>310.423</v>
          </cell>
          <cell r="S410">
            <v>237.948</v>
          </cell>
          <cell r="T410">
            <v>419.31900000000013</v>
          </cell>
        </row>
        <row r="411">
          <cell r="A411">
            <v>33</v>
          </cell>
          <cell r="B411">
            <v>912</v>
          </cell>
          <cell r="C411" t="str">
            <v>Northern Africa</v>
          </cell>
          <cell r="K411" t="str">
            <v>females</v>
          </cell>
          <cell r="L411" t="str">
            <v>1995-2000</v>
          </cell>
          <cell r="M411">
            <v>2818.686</v>
          </cell>
          <cell r="N411">
            <v>752.276</v>
          </cell>
          <cell r="O411">
            <v>131.19</v>
          </cell>
          <cell r="P411">
            <v>179.439</v>
          </cell>
          <cell r="Q411">
            <v>210.702</v>
          </cell>
          <cell r="R411">
            <v>295.92199999999997</v>
          </cell>
          <cell r="S411">
            <v>385.54</v>
          </cell>
          <cell r="T411">
            <v>863.617</v>
          </cell>
        </row>
        <row r="412">
          <cell r="A412">
            <v>41</v>
          </cell>
          <cell r="B412">
            <v>913</v>
          </cell>
          <cell r="C412" t="str">
            <v>Southern Africa</v>
          </cell>
          <cell r="K412" t="str">
            <v>females</v>
          </cell>
          <cell r="L412" t="str">
            <v>1995-2000</v>
          </cell>
          <cell r="M412">
            <v>1275.771</v>
          </cell>
          <cell r="N412">
            <v>255.759</v>
          </cell>
          <cell r="O412">
            <v>36.41</v>
          </cell>
          <cell r="P412">
            <v>111.559</v>
          </cell>
          <cell r="Q412">
            <v>228.57100000000003</v>
          </cell>
          <cell r="R412">
            <v>230.29200000000003</v>
          </cell>
          <cell r="S412">
            <v>154.653</v>
          </cell>
          <cell r="T412">
            <v>258.527</v>
          </cell>
        </row>
        <row r="413">
          <cell r="A413">
            <v>47</v>
          </cell>
          <cell r="B413">
            <v>914</v>
          </cell>
          <cell r="C413" t="str">
            <v>Western Africa (4)</v>
          </cell>
          <cell r="K413" t="str">
            <v>females</v>
          </cell>
          <cell r="L413" t="str">
            <v>1995-2000</v>
          </cell>
          <cell r="M413">
            <v>7496.372</v>
          </cell>
          <cell r="N413">
            <v>3132.052</v>
          </cell>
          <cell r="O413">
            <v>756.846</v>
          </cell>
          <cell r="P413">
            <v>719.3240000000001</v>
          </cell>
          <cell r="Q413">
            <v>785.7660000000001</v>
          </cell>
          <cell r="R413">
            <v>696.98</v>
          </cell>
          <cell r="S413">
            <v>533.946</v>
          </cell>
          <cell r="T413">
            <v>871.458</v>
          </cell>
        </row>
        <row r="414">
          <cell r="A414">
            <v>163</v>
          </cell>
          <cell r="B414">
            <v>915</v>
          </cell>
          <cell r="C414" t="str">
            <v>Caribbean (10)</v>
          </cell>
          <cell r="K414" t="str">
            <v>females</v>
          </cell>
          <cell r="L414" t="str">
            <v>1995-2000</v>
          </cell>
          <cell r="M414">
            <v>659.054</v>
          </cell>
          <cell r="N414">
            <v>92.922</v>
          </cell>
          <cell r="O414">
            <v>20.063000000000002</v>
          </cell>
          <cell r="P414">
            <v>36.793</v>
          </cell>
          <cell r="Q414">
            <v>54.138</v>
          </cell>
          <cell r="R414">
            <v>79.167</v>
          </cell>
          <cell r="S414">
            <v>82.625</v>
          </cell>
          <cell r="T414">
            <v>293.346</v>
          </cell>
        </row>
        <row r="415">
          <cell r="A415">
            <v>175</v>
          </cell>
          <cell r="B415">
            <v>916</v>
          </cell>
          <cell r="C415" t="str">
            <v>Central America</v>
          </cell>
          <cell r="K415" t="str">
            <v>females</v>
          </cell>
          <cell r="L415" t="str">
            <v>1995-2000</v>
          </cell>
          <cell r="M415">
            <v>1498.755</v>
          </cell>
          <cell r="N415">
            <v>318.833</v>
          </cell>
          <cell r="O415">
            <v>37.866</v>
          </cell>
          <cell r="P415">
            <v>79</v>
          </cell>
          <cell r="Q415">
            <v>109.767</v>
          </cell>
          <cell r="R415">
            <v>174.865</v>
          </cell>
          <cell r="S415">
            <v>190.177</v>
          </cell>
          <cell r="T415">
            <v>588.247</v>
          </cell>
        </row>
        <row r="416">
          <cell r="A416">
            <v>88</v>
          </cell>
          <cell r="B416">
            <v>920</v>
          </cell>
          <cell r="C416" t="str">
            <v>South-eastern Asia</v>
          </cell>
          <cell r="K416" t="str">
            <v>females</v>
          </cell>
          <cell r="L416" t="str">
            <v>1995-2000</v>
          </cell>
          <cell r="M416">
            <v>8500.807</v>
          </cell>
          <cell r="N416">
            <v>1635.988</v>
          </cell>
          <cell r="O416">
            <v>292.39099999999996</v>
          </cell>
          <cell r="P416">
            <v>582.244</v>
          </cell>
          <cell r="Q416">
            <v>762.083</v>
          </cell>
          <cell r="R416">
            <v>1079.976</v>
          </cell>
          <cell r="S416">
            <v>1255.825</v>
          </cell>
          <cell r="T416">
            <v>2892.3</v>
          </cell>
        </row>
        <row r="417">
          <cell r="A417">
            <v>73</v>
          </cell>
          <cell r="B417">
            <v>921</v>
          </cell>
          <cell r="C417" t="str">
            <v>South-central Asia</v>
          </cell>
          <cell r="K417" t="str">
            <v>females</v>
          </cell>
          <cell r="L417" t="str">
            <v>1995-2000</v>
          </cell>
          <cell r="M417">
            <v>30293.71</v>
          </cell>
          <cell r="N417">
            <v>9737.94</v>
          </cell>
          <cell r="O417">
            <v>1832.215</v>
          </cell>
          <cell r="P417">
            <v>1947.672</v>
          </cell>
          <cell r="Q417">
            <v>1970.895</v>
          </cell>
          <cell r="R417">
            <v>3074.3509999999997</v>
          </cell>
          <cell r="S417">
            <v>3874.023</v>
          </cell>
          <cell r="T417">
            <v>7856.6140000000005</v>
          </cell>
        </row>
        <row r="418">
          <cell r="A418">
            <v>100</v>
          </cell>
          <cell r="B418">
            <v>922</v>
          </cell>
          <cell r="C418" t="str">
            <v>Western Asia</v>
          </cell>
          <cell r="K418" t="str">
            <v>females</v>
          </cell>
          <cell r="L418" t="str">
            <v>1995-2000</v>
          </cell>
          <cell r="M418">
            <v>2664.89</v>
          </cell>
          <cell r="N418">
            <v>741.482</v>
          </cell>
          <cell r="O418">
            <v>69.465</v>
          </cell>
          <cell r="P418">
            <v>125.68800000000002</v>
          </cell>
          <cell r="Q418">
            <v>159.63</v>
          </cell>
          <cell r="R418">
            <v>265.619</v>
          </cell>
          <cell r="S418">
            <v>358.603</v>
          </cell>
          <cell r="T418">
            <v>944.4029999999999</v>
          </cell>
        </row>
        <row r="419">
          <cell r="A419">
            <v>120</v>
          </cell>
          <cell r="B419">
            <v>923</v>
          </cell>
          <cell r="C419" t="str">
            <v>Eastern Europe</v>
          </cell>
          <cell r="K419" t="str">
            <v>females</v>
          </cell>
          <cell r="L419" t="str">
            <v>1995-2000</v>
          </cell>
          <cell r="M419">
            <v>9727.496</v>
          </cell>
          <cell r="N419">
            <v>139.7</v>
          </cell>
          <cell r="O419">
            <v>34.86</v>
          </cell>
          <cell r="P419">
            <v>115.985</v>
          </cell>
          <cell r="Q419">
            <v>340.765</v>
          </cell>
          <cell r="R419">
            <v>907.8</v>
          </cell>
          <cell r="S419">
            <v>1641.8229999999999</v>
          </cell>
          <cell r="T419">
            <v>6546.562999999999</v>
          </cell>
        </row>
        <row r="420">
          <cell r="A420">
            <v>131</v>
          </cell>
          <cell r="B420">
            <v>924</v>
          </cell>
          <cell r="C420" t="str">
            <v>Northern Europe (7)</v>
          </cell>
          <cell r="K420" t="str">
            <v>females</v>
          </cell>
          <cell r="L420" t="str">
            <v>1995-2000</v>
          </cell>
          <cell r="M420">
            <v>2553.035</v>
          </cell>
          <cell r="N420">
            <v>21.758</v>
          </cell>
          <cell r="O420">
            <v>4.009</v>
          </cell>
          <cell r="P420">
            <v>14.522</v>
          </cell>
          <cell r="Q420">
            <v>45.105</v>
          </cell>
          <cell r="R420">
            <v>162.466</v>
          </cell>
          <cell r="S420">
            <v>291.66</v>
          </cell>
          <cell r="T420">
            <v>2013.515</v>
          </cell>
        </row>
        <row r="421">
          <cell r="A421">
            <v>142</v>
          </cell>
          <cell r="B421">
            <v>925</v>
          </cell>
          <cell r="C421" t="str">
            <v>Southern Europe (8)</v>
          </cell>
          <cell r="K421" t="str">
            <v>females</v>
          </cell>
          <cell r="L421" t="str">
            <v>1995-2000</v>
          </cell>
          <cell r="M421">
            <v>3362.784</v>
          </cell>
          <cell r="N421">
            <v>40.413</v>
          </cell>
          <cell r="O421">
            <v>7.106</v>
          </cell>
          <cell r="P421">
            <v>26.382</v>
          </cell>
          <cell r="Q421">
            <v>61.37599999999999</v>
          </cell>
          <cell r="R421">
            <v>191.81</v>
          </cell>
          <cell r="S421">
            <v>392.385</v>
          </cell>
          <cell r="T421">
            <v>2643.3120000000004</v>
          </cell>
        </row>
        <row r="422">
          <cell r="A422">
            <v>154</v>
          </cell>
          <cell r="B422">
            <v>926</v>
          </cell>
          <cell r="C422" t="str">
            <v>Western Europe (9)</v>
          </cell>
          <cell r="K422" t="str">
            <v>females</v>
          </cell>
          <cell r="L422" t="str">
            <v>1995-2000</v>
          </cell>
          <cell r="M422">
            <v>4634.914</v>
          </cell>
          <cell r="N422">
            <v>30.73</v>
          </cell>
          <cell r="O422">
            <v>6.86</v>
          </cell>
          <cell r="P422">
            <v>30.529</v>
          </cell>
          <cell r="Q422">
            <v>94.65299999999999</v>
          </cell>
          <cell r="R422">
            <v>265.44399999999996</v>
          </cell>
          <cell r="S422">
            <v>448.433</v>
          </cell>
          <cell r="T422">
            <v>3758.2650000000003</v>
          </cell>
        </row>
        <row r="423">
          <cell r="A423">
            <v>201</v>
          </cell>
          <cell r="B423">
            <v>927</v>
          </cell>
          <cell r="C423" t="str">
            <v>Australia/New Zealand</v>
          </cell>
          <cell r="K423" t="str">
            <v>females</v>
          </cell>
          <cell r="L423" t="str">
            <v>1995-2000</v>
          </cell>
          <cell r="M423">
            <v>403.719</v>
          </cell>
          <cell r="N423">
            <v>4.864</v>
          </cell>
          <cell r="O423">
            <v>1.024</v>
          </cell>
          <cell r="P423">
            <v>4.238</v>
          </cell>
          <cell r="Q423">
            <v>9.734</v>
          </cell>
          <cell r="R423">
            <v>27.686999999999998</v>
          </cell>
          <cell r="S423">
            <v>40.379000000000005</v>
          </cell>
          <cell r="T423">
            <v>315.79300000000006</v>
          </cell>
        </row>
        <row r="424">
          <cell r="A424">
            <v>204</v>
          </cell>
          <cell r="B424">
            <v>928</v>
          </cell>
          <cell r="C424" t="str">
            <v>Melanesia</v>
          </cell>
          <cell r="K424" t="str">
            <v>females</v>
          </cell>
          <cell r="L424" t="str">
            <v>1995-2000</v>
          </cell>
          <cell r="M424">
            <v>121.021</v>
          </cell>
          <cell r="N424">
            <v>33.222</v>
          </cell>
          <cell r="O424">
            <v>4.243</v>
          </cell>
          <cell r="P424">
            <v>11.293</v>
          </cell>
          <cell r="Q424">
            <v>13.027000000000001</v>
          </cell>
          <cell r="R424">
            <v>19.243</v>
          </cell>
          <cell r="S424">
            <v>17.418</v>
          </cell>
          <cell r="T424">
            <v>22.575</v>
          </cell>
        </row>
        <row r="425">
          <cell r="A425">
            <v>184</v>
          </cell>
          <cell r="B425">
            <v>931</v>
          </cell>
          <cell r="C425" t="str">
            <v>South America (11)</v>
          </cell>
          <cell r="K425" t="str">
            <v>females</v>
          </cell>
          <cell r="L425" t="str">
            <v>1995-2000</v>
          </cell>
          <cell r="M425">
            <v>4911.61</v>
          </cell>
          <cell r="N425">
            <v>710.007</v>
          </cell>
          <cell r="O425">
            <v>91.6</v>
          </cell>
          <cell r="P425">
            <v>209.76399999999998</v>
          </cell>
          <cell r="Q425">
            <v>381.521</v>
          </cell>
          <cell r="R425">
            <v>637.009</v>
          </cell>
          <cell r="S425">
            <v>698.643</v>
          </cell>
          <cell r="T425">
            <v>2183.066</v>
          </cell>
        </row>
        <row r="426">
          <cell r="A426">
            <v>64</v>
          </cell>
          <cell r="B426">
            <v>935</v>
          </cell>
          <cell r="C426" t="str">
            <v>Asia</v>
          </cell>
          <cell r="K426" t="str">
            <v>females</v>
          </cell>
          <cell r="L426" t="str">
            <v>1995-2000</v>
          </cell>
          <cell r="M426">
            <v>63997.768</v>
          </cell>
          <cell r="N426">
            <v>14792.686</v>
          </cell>
          <cell r="O426">
            <v>2393.9809999999998</v>
          </cell>
          <cell r="P426">
            <v>3250.162</v>
          </cell>
          <cell r="Q426">
            <v>3913.58</v>
          </cell>
          <cell r="R426">
            <v>6695.484</v>
          </cell>
          <cell r="S426">
            <v>9047.001</v>
          </cell>
          <cell r="T426">
            <v>23904.874</v>
          </cell>
        </row>
        <row r="427">
          <cell r="A427">
            <v>4</v>
          </cell>
          <cell r="B427">
            <v>941</v>
          </cell>
          <cell r="C427" t="str">
            <v>Least developed countries (#)</v>
          </cell>
          <cell r="K427" t="str">
            <v>females</v>
          </cell>
          <cell r="L427" t="str">
            <v>1995-2000</v>
          </cell>
          <cell r="M427">
            <v>21439.967</v>
          </cell>
          <cell r="N427">
            <v>8706.341</v>
          </cell>
          <cell r="O427">
            <v>1722.158</v>
          </cell>
          <cell r="P427">
            <v>2043.2959999999998</v>
          </cell>
          <cell r="Q427">
            <v>2414.433</v>
          </cell>
          <cell r="R427">
            <v>2144.057</v>
          </cell>
          <cell r="S427">
            <v>1646.2440000000001</v>
          </cell>
          <cell r="T427">
            <v>2763.438</v>
          </cell>
        </row>
        <row r="428">
          <cell r="A428">
            <v>210</v>
          </cell>
          <cell r="B428">
            <v>954</v>
          </cell>
          <cell r="C428" t="str">
            <v>Micronesia (14)</v>
          </cell>
          <cell r="K428" t="str">
            <v>females</v>
          </cell>
          <cell r="L428" t="str">
            <v>1995-2000</v>
          </cell>
          <cell r="M428">
            <v>5.846</v>
          </cell>
          <cell r="N428">
            <v>1.534</v>
          </cell>
          <cell r="O428">
            <v>0.194</v>
          </cell>
          <cell r="P428">
            <v>0.4660000000000001</v>
          </cell>
          <cell r="Q428">
            <v>0.505</v>
          </cell>
          <cell r="R428">
            <v>0.664</v>
          </cell>
          <cell r="S428">
            <v>0.726</v>
          </cell>
          <cell r="T428">
            <v>1.7570000000000001</v>
          </cell>
        </row>
        <row r="429">
          <cell r="A429">
            <v>212</v>
          </cell>
          <cell r="B429">
            <v>957</v>
          </cell>
          <cell r="C429" t="str">
            <v>Polynesia (15)</v>
          </cell>
          <cell r="K429" t="str">
            <v>females</v>
          </cell>
          <cell r="L429" t="str">
            <v>1995-2000</v>
          </cell>
          <cell r="M429">
            <v>6.216</v>
          </cell>
          <cell r="N429">
            <v>0.792</v>
          </cell>
          <cell r="O429">
            <v>0.09</v>
          </cell>
          <cell r="P429">
            <v>0.222</v>
          </cell>
          <cell r="Q429">
            <v>0.388</v>
          </cell>
          <cell r="R429">
            <v>0.906</v>
          </cell>
          <cell r="S429">
            <v>1.174</v>
          </cell>
          <cell r="T429">
            <v>2.6439999999999997</v>
          </cell>
        </row>
        <row r="430">
          <cell r="A430">
            <v>74</v>
          </cell>
          <cell r="B430">
            <v>4</v>
          </cell>
          <cell r="C430" t="str">
            <v>Afghanistan</v>
          </cell>
          <cell r="D430">
            <v>0</v>
          </cell>
          <cell r="E430">
            <v>3</v>
          </cell>
          <cell r="F430" t="str">
            <v>Emro</v>
          </cell>
          <cell r="G430">
            <v>8</v>
          </cell>
          <cell r="H430" t="str">
            <v>mec</v>
          </cell>
          <cell r="I430">
            <v>1</v>
          </cell>
          <cell r="J430" t="str">
            <v>low and middle</v>
          </cell>
          <cell r="K430" t="str">
            <v>males</v>
          </cell>
          <cell r="L430" t="str">
            <v>1995-2000</v>
          </cell>
          <cell r="M430">
            <v>1130.241</v>
          </cell>
          <cell r="N430">
            <v>677.225</v>
          </cell>
          <cell r="O430">
            <v>54.83</v>
          </cell>
          <cell r="P430">
            <v>82.22399999999999</v>
          </cell>
          <cell r="Q430">
            <v>70.18900000000001</v>
          </cell>
          <cell r="R430">
            <v>85.755</v>
          </cell>
          <cell r="S430">
            <v>72.146</v>
          </cell>
          <cell r="T430">
            <v>87.872</v>
          </cell>
        </row>
        <row r="431">
          <cell r="A431">
            <v>143</v>
          </cell>
          <cell r="B431">
            <v>8</v>
          </cell>
          <cell r="C431" t="str">
            <v>Albania</v>
          </cell>
          <cell r="D431">
            <v>0</v>
          </cell>
          <cell r="E431">
            <v>4</v>
          </cell>
          <cell r="F431" t="str">
            <v>Euro</v>
          </cell>
          <cell r="G431">
            <v>2</v>
          </cell>
          <cell r="H431" t="str">
            <v>fse</v>
          </cell>
          <cell r="I431">
            <v>1</v>
          </cell>
          <cell r="J431" t="str">
            <v>low and middle</v>
          </cell>
          <cell r="K431" t="str">
            <v>males</v>
          </cell>
          <cell r="L431" t="str">
            <v>1995-2000</v>
          </cell>
          <cell r="M431">
            <v>49.06</v>
          </cell>
          <cell r="N431">
            <v>7.583</v>
          </cell>
          <cell r="O431">
            <v>1.116</v>
          </cell>
          <cell r="P431">
            <v>2.004</v>
          </cell>
          <cell r="Q431">
            <v>2.403</v>
          </cell>
          <cell r="R431">
            <v>6.027</v>
          </cell>
          <cell r="S431">
            <v>9.791</v>
          </cell>
          <cell r="T431">
            <v>20.136</v>
          </cell>
        </row>
        <row r="432">
          <cell r="A432">
            <v>34</v>
          </cell>
          <cell r="B432">
            <v>12</v>
          </cell>
          <cell r="C432" t="str">
            <v>Algeria</v>
          </cell>
          <cell r="D432">
            <v>0</v>
          </cell>
          <cell r="E432">
            <v>1</v>
          </cell>
          <cell r="F432" t="str">
            <v>Afro</v>
          </cell>
          <cell r="G432">
            <v>8</v>
          </cell>
          <cell r="H432" t="str">
            <v>mec</v>
          </cell>
          <cell r="I432">
            <v>1</v>
          </cell>
          <cell r="J432" t="str">
            <v>low and middle</v>
          </cell>
          <cell r="K432" t="str">
            <v>males</v>
          </cell>
          <cell r="L432" t="str">
            <v>1995-2000</v>
          </cell>
          <cell r="M432">
            <v>447.141</v>
          </cell>
          <cell r="N432">
            <v>126.363</v>
          </cell>
          <cell r="O432">
            <v>18.495</v>
          </cell>
          <cell r="P432">
            <v>28.945</v>
          </cell>
          <cell r="Q432">
            <v>28.773000000000003</v>
          </cell>
          <cell r="R432">
            <v>40.772</v>
          </cell>
          <cell r="S432">
            <v>61.683</v>
          </cell>
          <cell r="T432">
            <v>142.11</v>
          </cell>
        </row>
        <row r="433">
          <cell r="A433">
            <v>25</v>
          </cell>
          <cell r="B433">
            <v>24</v>
          </cell>
          <cell r="C433" t="str">
            <v>Angola</v>
          </cell>
          <cell r="D433">
            <v>0</v>
          </cell>
          <cell r="E433">
            <v>1</v>
          </cell>
          <cell r="F433" t="str">
            <v>Afro</v>
          </cell>
          <cell r="G433">
            <v>6</v>
          </cell>
          <cell r="H433" t="str">
            <v>ssa</v>
          </cell>
          <cell r="I433">
            <v>1</v>
          </cell>
          <cell r="J433" t="str">
            <v>low and middle</v>
          </cell>
          <cell r="K433" t="str">
            <v>males</v>
          </cell>
          <cell r="L433" t="str">
            <v>1995-2000</v>
          </cell>
          <cell r="M433">
            <v>583.795</v>
          </cell>
          <cell r="N433">
            <v>321.183</v>
          </cell>
          <cell r="O433">
            <v>52.555</v>
          </cell>
          <cell r="P433">
            <v>50.717</v>
          </cell>
          <cell r="Q433">
            <v>40.269</v>
          </cell>
          <cell r="R433">
            <v>41.537</v>
          </cell>
          <cell r="S433">
            <v>33.137</v>
          </cell>
          <cell r="T433">
            <v>44.397</v>
          </cell>
        </row>
        <row r="434">
          <cell r="A434">
            <v>102</v>
          </cell>
          <cell r="B434">
            <v>31</v>
          </cell>
          <cell r="C434" t="str">
            <v>Azerbaijan</v>
          </cell>
          <cell r="D434">
            <v>0</v>
          </cell>
          <cell r="E434">
            <v>4</v>
          </cell>
          <cell r="F434" t="str">
            <v>Euro</v>
          </cell>
          <cell r="G434">
            <v>8</v>
          </cell>
          <cell r="H434" t="str">
            <v>mec</v>
          </cell>
          <cell r="I434">
            <v>1</v>
          </cell>
          <cell r="J434" t="str">
            <v>low and middle</v>
          </cell>
          <cell r="K434" t="str">
            <v>males</v>
          </cell>
          <cell r="L434" t="str">
            <v>1995-2000</v>
          </cell>
          <cell r="M434">
            <v>140.941</v>
          </cell>
          <cell r="N434">
            <v>18.69</v>
          </cell>
          <cell r="O434">
            <v>3.0490000000000004</v>
          </cell>
          <cell r="P434">
            <v>7.1080000000000005</v>
          </cell>
          <cell r="Q434">
            <v>15.745999999999999</v>
          </cell>
          <cell r="R434">
            <v>23.526</v>
          </cell>
          <cell r="S434">
            <v>35.056</v>
          </cell>
          <cell r="T434">
            <v>37.766000000000005</v>
          </cell>
        </row>
        <row r="435">
          <cell r="A435">
            <v>185</v>
          </cell>
          <cell r="B435">
            <v>32</v>
          </cell>
          <cell r="C435" t="str">
            <v>Argentina</v>
          </cell>
          <cell r="D435">
            <v>0</v>
          </cell>
          <cell r="E435">
            <v>2</v>
          </cell>
          <cell r="F435" t="str">
            <v>Amro</v>
          </cell>
          <cell r="G435">
            <v>7</v>
          </cell>
          <cell r="H435" t="str">
            <v>lac</v>
          </cell>
          <cell r="I435">
            <v>1</v>
          </cell>
          <cell r="J435" t="str">
            <v>low and middle</v>
          </cell>
          <cell r="K435" t="str">
            <v>males</v>
          </cell>
          <cell r="L435" t="str">
            <v>1995-2000</v>
          </cell>
          <cell r="M435">
            <v>769.081</v>
          </cell>
          <cell r="N435">
            <v>51.889</v>
          </cell>
          <cell r="O435">
            <v>6.297</v>
          </cell>
          <cell r="P435">
            <v>24.805</v>
          </cell>
          <cell r="Q435">
            <v>41.822</v>
          </cell>
          <cell r="R435">
            <v>119.974</v>
          </cell>
          <cell r="S435">
            <v>152.34199999999998</v>
          </cell>
          <cell r="T435">
            <v>371.95199999999994</v>
          </cell>
        </row>
        <row r="436">
          <cell r="A436">
            <v>202</v>
          </cell>
          <cell r="B436">
            <v>36</v>
          </cell>
          <cell r="C436" t="str">
            <v>Australia (13)</v>
          </cell>
          <cell r="D436">
            <v>0</v>
          </cell>
          <cell r="E436">
            <v>6</v>
          </cell>
          <cell r="F436" t="str">
            <v>Wpro</v>
          </cell>
          <cell r="G436">
            <v>1</v>
          </cell>
          <cell r="H436" t="str">
            <v>eme</v>
          </cell>
          <cell r="I436">
            <v>4</v>
          </cell>
          <cell r="J436" t="str">
            <v>high</v>
          </cell>
          <cell r="K436" t="str">
            <v>males</v>
          </cell>
          <cell r="L436" t="str">
            <v>1995-2000</v>
          </cell>
          <cell r="M436">
            <v>365.093</v>
          </cell>
          <cell r="N436">
            <v>5.075</v>
          </cell>
          <cell r="O436">
            <v>1.306</v>
          </cell>
          <cell r="P436">
            <v>9.536999999999999</v>
          </cell>
          <cell r="Q436">
            <v>16.11</v>
          </cell>
          <cell r="R436">
            <v>38.083</v>
          </cell>
          <cell r="S436">
            <v>60.938</v>
          </cell>
          <cell r="T436">
            <v>234.044</v>
          </cell>
        </row>
        <row r="437">
          <cell r="A437">
            <v>155</v>
          </cell>
          <cell r="B437">
            <v>40</v>
          </cell>
          <cell r="C437" t="str">
            <v>Austria</v>
          </cell>
          <cell r="D437">
            <v>0</v>
          </cell>
          <cell r="E437">
            <v>4</v>
          </cell>
          <cell r="F437" t="str">
            <v>Euro</v>
          </cell>
          <cell r="G437">
            <v>1</v>
          </cell>
          <cell r="H437" t="str">
            <v>eme</v>
          </cell>
          <cell r="I437">
            <v>4</v>
          </cell>
          <cell r="J437" t="str">
            <v>high</v>
          </cell>
          <cell r="K437" t="str">
            <v>males</v>
          </cell>
          <cell r="L437" t="str">
            <v>1995-2000</v>
          </cell>
          <cell r="M437">
            <v>190.531</v>
          </cell>
          <cell r="N437">
            <v>1.908</v>
          </cell>
          <cell r="O437">
            <v>0.517</v>
          </cell>
          <cell r="P437">
            <v>4.4510000000000005</v>
          </cell>
          <cell r="Q437">
            <v>9.005</v>
          </cell>
          <cell r="R437">
            <v>24.866</v>
          </cell>
          <cell r="S437">
            <v>36.443</v>
          </cell>
          <cell r="T437">
            <v>113.34100000000001</v>
          </cell>
        </row>
        <row r="438">
          <cell r="A438">
            <v>164</v>
          </cell>
          <cell r="B438">
            <v>44</v>
          </cell>
          <cell r="C438" t="str">
            <v>Bahamas</v>
          </cell>
          <cell r="D438">
            <v>0</v>
          </cell>
          <cell r="E438">
            <v>2</v>
          </cell>
          <cell r="F438" t="str">
            <v>Amro</v>
          </cell>
          <cell r="G438">
            <v>7</v>
          </cell>
          <cell r="H438" t="str">
            <v>lac</v>
          </cell>
          <cell r="I438">
            <v>4</v>
          </cell>
          <cell r="J438" t="str">
            <v>high</v>
          </cell>
          <cell r="K438" t="str">
            <v>males</v>
          </cell>
          <cell r="L438" t="str">
            <v>1995-2000</v>
          </cell>
          <cell r="M438">
            <v>4.124</v>
          </cell>
          <cell r="N438">
            <v>0.35</v>
          </cell>
          <cell r="O438">
            <v>0.051000000000000004</v>
          </cell>
          <cell r="P438">
            <v>0.28800000000000003</v>
          </cell>
          <cell r="Q438">
            <v>0.577</v>
          </cell>
          <cell r="R438">
            <v>0.802</v>
          </cell>
          <cell r="S438">
            <v>0.7030000000000001</v>
          </cell>
          <cell r="T438">
            <v>1.353</v>
          </cell>
        </row>
        <row r="439">
          <cell r="A439">
            <v>103</v>
          </cell>
          <cell r="B439">
            <v>48</v>
          </cell>
          <cell r="C439" t="str">
            <v>Bahrain</v>
          </cell>
          <cell r="D439">
            <v>0</v>
          </cell>
          <cell r="E439">
            <v>3</v>
          </cell>
          <cell r="F439" t="str">
            <v>Emro</v>
          </cell>
          <cell r="G439">
            <v>8</v>
          </cell>
          <cell r="H439" t="str">
            <v>mec</v>
          </cell>
          <cell r="I439">
            <v>1</v>
          </cell>
          <cell r="J439" t="str">
            <v>low and middle</v>
          </cell>
          <cell r="K439" t="str">
            <v>males</v>
          </cell>
          <cell r="L439" t="str">
            <v>1995-2000</v>
          </cell>
          <cell r="M439">
            <v>6.823</v>
          </cell>
          <cell r="N439">
            <v>0.837</v>
          </cell>
          <cell r="O439">
            <v>0.112</v>
          </cell>
          <cell r="P439">
            <v>0.333</v>
          </cell>
          <cell r="Q439">
            <v>0.964</v>
          </cell>
          <cell r="R439">
            <v>1.53</v>
          </cell>
          <cell r="S439">
            <v>1.149</v>
          </cell>
          <cell r="T439">
            <v>1.8980000000000001</v>
          </cell>
        </row>
        <row r="440">
          <cell r="A440">
            <v>75</v>
          </cell>
          <cell r="B440">
            <v>50</v>
          </cell>
          <cell r="C440" t="str">
            <v>Bangladesh</v>
          </cell>
          <cell r="D440">
            <v>0</v>
          </cell>
          <cell r="E440">
            <v>5</v>
          </cell>
          <cell r="F440" t="str">
            <v>Searo</v>
          </cell>
          <cell r="G440">
            <v>5</v>
          </cell>
          <cell r="H440" t="str">
            <v>oai</v>
          </cell>
          <cell r="I440">
            <v>1</v>
          </cell>
          <cell r="J440" t="str">
            <v>low and middle</v>
          </cell>
          <cell r="K440" t="str">
            <v>males</v>
          </cell>
          <cell r="L440" t="str">
            <v>1995-2000</v>
          </cell>
          <cell r="M440">
            <v>3030.839</v>
          </cell>
          <cell r="N440">
            <v>924.26</v>
          </cell>
          <cell r="O440">
            <v>142.69</v>
          </cell>
          <cell r="P440">
            <v>314.394</v>
          </cell>
          <cell r="Q440">
            <v>287.808</v>
          </cell>
          <cell r="R440">
            <v>419.15200000000004</v>
          </cell>
          <cell r="S440">
            <v>365.754</v>
          </cell>
          <cell r="T440">
            <v>576.781</v>
          </cell>
        </row>
        <row r="441">
          <cell r="A441">
            <v>101</v>
          </cell>
          <cell r="B441">
            <v>51</v>
          </cell>
          <cell r="C441" t="str">
            <v>Armenia</v>
          </cell>
          <cell r="D441">
            <v>0</v>
          </cell>
          <cell r="E441">
            <v>4</v>
          </cell>
          <cell r="F441" t="str">
            <v>Euro</v>
          </cell>
          <cell r="G441">
            <v>8</v>
          </cell>
          <cell r="H441" t="str">
            <v>mec</v>
          </cell>
          <cell r="I441">
            <v>1</v>
          </cell>
          <cell r="J441" t="str">
            <v>low and middle</v>
          </cell>
          <cell r="K441" t="str">
            <v>males</v>
          </cell>
          <cell r="L441" t="str">
            <v>1995-2000</v>
          </cell>
          <cell r="M441">
            <v>71.785</v>
          </cell>
          <cell r="N441">
            <v>4.339</v>
          </cell>
          <cell r="O441">
            <v>0.868</v>
          </cell>
          <cell r="P441">
            <v>2.811</v>
          </cell>
          <cell r="Q441">
            <v>7.296</v>
          </cell>
          <cell r="R441">
            <v>11.94</v>
          </cell>
          <cell r="S441">
            <v>19.66</v>
          </cell>
          <cell r="T441">
            <v>24.871</v>
          </cell>
        </row>
        <row r="442">
          <cell r="A442">
            <v>165</v>
          </cell>
          <cell r="B442">
            <v>52</v>
          </cell>
          <cell r="C442" t="str">
            <v>Barbados</v>
          </cell>
          <cell r="D442">
            <v>0</v>
          </cell>
          <cell r="E442">
            <v>2</v>
          </cell>
          <cell r="F442" t="str">
            <v>Amro</v>
          </cell>
          <cell r="G442">
            <v>7</v>
          </cell>
          <cell r="H442" t="str">
            <v>lac</v>
          </cell>
          <cell r="I442">
            <v>1</v>
          </cell>
          <cell r="J442" t="str">
            <v>low and middle</v>
          </cell>
          <cell r="K442" t="str">
            <v>males</v>
          </cell>
          <cell r="L442" t="str">
            <v>1995-2000</v>
          </cell>
          <cell r="M442">
            <v>5.151</v>
          </cell>
          <cell r="N442">
            <v>0.125</v>
          </cell>
          <cell r="O442">
            <v>0.025</v>
          </cell>
          <cell r="P442">
            <v>0.10200000000000001</v>
          </cell>
          <cell r="Q442">
            <v>0.216</v>
          </cell>
          <cell r="R442">
            <v>0.524</v>
          </cell>
          <cell r="S442">
            <v>0.706</v>
          </cell>
          <cell r="T442">
            <v>3.453</v>
          </cell>
        </row>
        <row r="443">
          <cell r="A443">
            <v>156</v>
          </cell>
          <cell r="B443">
            <v>56</v>
          </cell>
          <cell r="C443" t="str">
            <v>Belgium</v>
          </cell>
          <cell r="D443">
            <v>0</v>
          </cell>
          <cell r="E443">
            <v>4</v>
          </cell>
          <cell r="F443" t="str">
            <v>Euro</v>
          </cell>
          <cell r="G443">
            <v>1</v>
          </cell>
          <cell r="H443" t="str">
            <v>eme</v>
          </cell>
          <cell r="I443">
            <v>4</v>
          </cell>
          <cell r="J443" t="str">
            <v>high</v>
          </cell>
          <cell r="K443" t="str">
            <v>males</v>
          </cell>
          <cell r="L443" t="str">
            <v>1995-2000</v>
          </cell>
          <cell r="M443">
            <v>272.987</v>
          </cell>
          <cell r="N443">
            <v>2.559</v>
          </cell>
          <cell r="O443">
            <v>0.5680000000000001</v>
          </cell>
          <cell r="P443">
            <v>4.2</v>
          </cell>
          <cell r="Q443">
            <v>8.626</v>
          </cell>
          <cell r="R443">
            <v>27.278</v>
          </cell>
          <cell r="S443">
            <v>53.495</v>
          </cell>
          <cell r="T443">
            <v>176.261</v>
          </cell>
        </row>
        <row r="444">
          <cell r="A444">
            <v>76</v>
          </cell>
          <cell r="B444">
            <v>64</v>
          </cell>
          <cell r="C444" t="str">
            <v>Bhutan</v>
          </cell>
          <cell r="D444">
            <v>0</v>
          </cell>
          <cell r="E444">
            <v>5</v>
          </cell>
          <cell r="F444" t="str">
            <v>Searo</v>
          </cell>
          <cell r="G444">
            <v>5</v>
          </cell>
          <cell r="H444" t="str">
            <v>oai</v>
          </cell>
          <cell r="I444">
            <v>1</v>
          </cell>
          <cell r="J444" t="str">
            <v>low and middle</v>
          </cell>
          <cell r="K444" t="str">
            <v>males</v>
          </cell>
          <cell r="L444" t="str">
            <v>1995-2000</v>
          </cell>
          <cell r="M444">
            <v>50.798</v>
          </cell>
          <cell r="N444">
            <v>19.083</v>
          </cell>
          <cell r="O444">
            <v>3.36</v>
          </cell>
          <cell r="P444">
            <v>4.777</v>
          </cell>
          <cell r="Q444">
            <v>4.282</v>
          </cell>
          <cell r="R444">
            <v>5.26</v>
          </cell>
          <cell r="S444">
            <v>5.117</v>
          </cell>
          <cell r="T444">
            <v>8.918999999999999</v>
          </cell>
        </row>
        <row r="445">
          <cell r="A445">
            <v>186</v>
          </cell>
          <cell r="B445">
            <v>68</v>
          </cell>
          <cell r="C445" t="str">
            <v>Bolivia</v>
          </cell>
          <cell r="D445">
            <v>0</v>
          </cell>
          <cell r="E445">
            <v>2</v>
          </cell>
          <cell r="F445" t="str">
            <v>Amro</v>
          </cell>
          <cell r="G445">
            <v>7</v>
          </cell>
          <cell r="H445" t="str">
            <v>lac</v>
          </cell>
          <cell r="I445">
            <v>1</v>
          </cell>
          <cell r="J445" t="str">
            <v>low and middle</v>
          </cell>
          <cell r="K445" t="str">
            <v>males</v>
          </cell>
          <cell r="L445" t="str">
            <v>1995-2000</v>
          </cell>
          <cell r="M445">
            <v>187.935</v>
          </cell>
          <cell r="N445">
            <v>62.96</v>
          </cell>
          <cell r="O445">
            <v>11.531</v>
          </cell>
          <cell r="P445">
            <v>17.565</v>
          </cell>
          <cell r="Q445">
            <v>16.675</v>
          </cell>
          <cell r="R445">
            <v>21.653</v>
          </cell>
          <cell r="S445">
            <v>21.591</v>
          </cell>
          <cell r="T445">
            <v>35.96</v>
          </cell>
        </row>
        <row r="446">
          <cell r="A446">
            <v>144</v>
          </cell>
          <cell r="B446">
            <v>70</v>
          </cell>
          <cell r="C446" t="str">
            <v>Bosnia and Herzegovina</v>
          </cell>
          <cell r="D446">
            <v>0</v>
          </cell>
          <cell r="E446">
            <v>4</v>
          </cell>
          <cell r="F446" t="str">
            <v>Euro</v>
          </cell>
          <cell r="G446">
            <v>2</v>
          </cell>
          <cell r="H446" t="str">
            <v>fse</v>
          </cell>
          <cell r="I446">
            <v>1</v>
          </cell>
          <cell r="J446" t="str">
            <v>low and middle</v>
          </cell>
          <cell r="K446" t="str">
            <v>males</v>
          </cell>
          <cell r="L446" t="str">
            <v>1995-2000</v>
          </cell>
          <cell r="M446">
            <v>71.712</v>
          </cell>
          <cell r="N446">
            <v>2.058</v>
          </cell>
          <cell r="O446">
            <v>0.455</v>
          </cell>
          <cell r="P446">
            <v>2.115</v>
          </cell>
          <cell r="Q446">
            <v>5.477</v>
          </cell>
          <cell r="R446">
            <v>13.039000000000001</v>
          </cell>
          <cell r="S446">
            <v>20.56</v>
          </cell>
          <cell r="T446">
            <v>28.008</v>
          </cell>
        </row>
        <row r="447">
          <cell r="A447">
            <v>42</v>
          </cell>
          <cell r="B447">
            <v>72</v>
          </cell>
          <cell r="C447" t="str">
            <v>Botswana</v>
          </cell>
          <cell r="D447">
            <v>0</v>
          </cell>
          <cell r="E447">
            <v>1</v>
          </cell>
          <cell r="F447" t="str">
            <v>Afro</v>
          </cell>
          <cell r="G447">
            <v>6</v>
          </cell>
          <cell r="H447" t="str">
            <v>ssa</v>
          </cell>
          <cell r="I447">
            <v>1</v>
          </cell>
          <cell r="J447" t="str">
            <v>low and middle</v>
          </cell>
          <cell r="K447" t="str">
            <v>males</v>
          </cell>
          <cell r="L447" t="str">
            <v>1995-2000</v>
          </cell>
          <cell r="M447">
            <v>56.427</v>
          </cell>
          <cell r="N447">
            <v>14.73</v>
          </cell>
          <cell r="O447">
            <v>2.567</v>
          </cell>
          <cell r="P447">
            <v>6.207</v>
          </cell>
          <cell r="Q447">
            <v>13.762999999999998</v>
          </cell>
          <cell r="R447">
            <v>11.045</v>
          </cell>
          <cell r="S447">
            <v>3.963</v>
          </cell>
          <cell r="T447">
            <v>4.151999999999999</v>
          </cell>
        </row>
        <row r="448">
          <cell r="A448">
            <v>187</v>
          </cell>
          <cell r="B448">
            <v>76</v>
          </cell>
          <cell r="C448" t="str">
            <v>Brazil</v>
          </cell>
          <cell r="D448">
            <v>0</v>
          </cell>
          <cell r="E448">
            <v>2</v>
          </cell>
          <cell r="F448" t="str">
            <v>Amro</v>
          </cell>
          <cell r="G448">
            <v>7</v>
          </cell>
          <cell r="H448" t="str">
            <v>lac</v>
          </cell>
          <cell r="I448">
            <v>1</v>
          </cell>
          <cell r="J448" t="str">
            <v>low and middle</v>
          </cell>
          <cell r="K448" t="str">
            <v>males</v>
          </cell>
          <cell r="L448" t="str">
            <v>1995-2000</v>
          </cell>
          <cell r="M448">
            <v>3466.399</v>
          </cell>
          <cell r="N448">
            <v>472.456</v>
          </cell>
          <cell r="O448">
            <v>73.903</v>
          </cell>
          <cell r="P448">
            <v>316.988</v>
          </cell>
          <cell r="Q448">
            <v>513.1120000000001</v>
          </cell>
          <cell r="R448">
            <v>643.118</v>
          </cell>
          <cell r="S448">
            <v>520.872</v>
          </cell>
          <cell r="T448">
            <v>925.95</v>
          </cell>
        </row>
        <row r="449">
          <cell r="A449">
            <v>176</v>
          </cell>
          <cell r="B449">
            <v>84</v>
          </cell>
          <cell r="C449" t="str">
            <v>Belize</v>
          </cell>
          <cell r="D449">
            <v>0</v>
          </cell>
          <cell r="E449">
            <v>2</v>
          </cell>
          <cell r="F449" t="str">
            <v>Amro</v>
          </cell>
          <cell r="G449">
            <v>7</v>
          </cell>
          <cell r="H449" t="str">
            <v>lac</v>
          </cell>
          <cell r="I449">
            <v>1</v>
          </cell>
          <cell r="J449" t="str">
            <v>low and middle</v>
          </cell>
          <cell r="K449" t="str">
            <v>males</v>
          </cell>
          <cell r="L449" t="str">
            <v>1995-2000</v>
          </cell>
          <cell r="M449">
            <v>2.542</v>
          </cell>
          <cell r="N449">
            <v>0.666</v>
          </cell>
          <cell r="O449">
            <v>0.064</v>
          </cell>
          <cell r="P449">
            <v>0.126</v>
          </cell>
          <cell r="Q449">
            <v>0.14200000000000002</v>
          </cell>
          <cell r="R449">
            <v>0.211</v>
          </cell>
          <cell r="S449">
            <v>0.332</v>
          </cell>
          <cell r="T449">
            <v>1.001</v>
          </cell>
        </row>
        <row r="450">
          <cell r="A450">
            <v>208</v>
          </cell>
          <cell r="B450">
            <v>90</v>
          </cell>
          <cell r="C450" t="str">
            <v>Solomon Islands</v>
          </cell>
          <cell r="D450">
            <v>0</v>
          </cell>
          <cell r="E450">
            <v>6</v>
          </cell>
          <cell r="F450" t="str">
            <v>Wpro</v>
          </cell>
          <cell r="G450">
            <v>5</v>
          </cell>
          <cell r="H450" t="str">
            <v>oai</v>
          </cell>
          <cell r="I450">
            <v>1</v>
          </cell>
          <cell r="J450" t="str">
            <v>low and middle</v>
          </cell>
          <cell r="K450" t="str">
            <v>males</v>
          </cell>
          <cell r="L450" t="str">
            <v>1995-2000</v>
          </cell>
          <cell r="M450">
            <v>4.835</v>
          </cell>
          <cell r="N450">
            <v>1.204</v>
          </cell>
          <cell r="O450">
            <v>0.14100000000000001</v>
          </cell>
          <cell r="P450">
            <v>0.34</v>
          </cell>
          <cell r="Q450">
            <v>0.32</v>
          </cell>
          <cell r="R450">
            <v>0.67</v>
          </cell>
          <cell r="S450">
            <v>0.7769999999999999</v>
          </cell>
          <cell r="T450">
            <v>1.3829999999999998</v>
          </cell>
        </row>
        <row r="451">
          <cell r="A451">
            <v>89</v>
          </cell>
          <cell r="B451">
            <v>96</v>
          </cell>
          <cell r="C451" t="str">
            <v>Brunei Darussalam</v>
          </cell>
          <cell r="D451">
            <v>0</v>
          </cell>
          <cell r="E451">
            <v>6</v>
          </cell>
          <cell r="F451" t="str">
            <v>Wpro</v>
          </cell>
          <cell r="G451">
            <v>5</v>
          </cell>
          <cell r="H451" t="str">
            <v>oai</v>
          </cell>
          <cell r="I451">
            <v>4</v>
          </cell>
          <cell r="J451" t="str">
            <v>high</v>
          </cell>
          <cell r="K451" t="str">
            <v>males</v>
          </cell>
          <cell r="L451" t="str">
            <v>1995-2000</v>
          </cell>
          <cell r="M451">
            <v>2.928</v>
          </cell>
          <cell r="N451">
            <v>0.216</v>
          </cell>
          <cell r="O451">
            <v>0.067</v>
          </cell>
          <cell r="P451">
            <v>0.22699999999999998</v>
          </cell>
          <cell r="Q451">
            <v>0.278</v>
          </cell>
          <cell r="R451">
            <v>0.5469999999999999</v>
          </cell>
          <cell r="S451">
            <v>0.491</v>
          </cell>
          <cell r="T451">
            <v>1.1019999999999999</v>
          </cell>
        </row>
        <row r="452">
          <cell r="A452">
            <v>122</v>
          </cell>
          <cell r="B452">
            <v>100</v>
          </cell>
          <cell r="C452" t="str">
            <v>Bulgaria</v>
          </cell>
          <cell r="D452">
            <v>0</v>
          </cell>
          <cell r="E452">
            <v>4</v>
          </cell>
          <cell r="F452" t="str">
            <v>Euro</v>
          </cell>
          <cell r="G452">
            <v>2</v>
          </cell>
          <cell r="H452" t="str">
            <v>fse</v>
          </cell>
          <cell r="I452">
            <v>1</v>
          </cell>
          <cell r="J452" t="str">
            <v>low and middle</v>
          </cell>
          <cell r="K452" t="str">
            <v>males</v>
          </cell>
          <cell r="L452" t="str">
            <v>1995-2000</v>
          </cell>
          <cell r="M452">
            <v>304.246</v>
          </cell>
          <cell r="N452">
            <v>4.617</v>
          </cell>
          <cell r="O452">
            <v>1.396</v>
          </cell>
          <cell r="P452">
            <v>6.601999999999999</v>
          </cell>
          <cell r="Q452">
            <v>14.585</v>
          </cell>
          <cell r="R452">
            <v>46.317</v>
          </cell>
          <cell r="S452">
            <v>69.361</v>
          </cell>
          <cell r="T452">
            <v>161.368</v>
          </cell>
        </row>
        <row r="453">
          <cell r="A453">
            <v>95</v>
          </cell>
          <cell r="B453">
            <v>104</v>
          </cell>
          <cell r="C453" t="str">
            <v>Myanmar</v>
          </cell>
          <cell r="D453">
            <v>0</v>
          </cell>
          <cell r="E453">
            <v>5</v>
          </cell>
          <cell r="F453" t="str">
            <v>Searo</v>
          </cell>
          <cell r="G453">
            <v>5</v>
          </cell>
          <cell r="H453" t="str">
            <v>oai</v>
          </cell>
          <cell r="I453">
            <v>1</v>
          </cell>
          <cell r="J453" t="str">
            <v>low and middle</v>
          </cell>
          <cell r="K453" t="str">
            <v>males</v>
          </cell>
          <cell r="L453" t="str">
            <v>1995-2000</v>
          </cell>
          <cell r="M453">
            <v>1085.12</v>
          </cell>
          <cell r="N453">
            <v>293.824</v>
          </cell>
          <cell r="O453">
            <v>45.513999999999996</v>
          </cell>
          <cell r="P453">
            <v>63.426</v>
          </cell>
          <cell r="Q453">
            <v>91.42</v>
          </cell>
          <cell r="R453">
            <v>157.495</v>
          </cell>
          <cell r="S453">
            <v>184.03199999999998</v>
          </cell>
          <cell r="T453">
            <v>249.409</v>
          </cell>
        </row>
        <row r="454">
          <cell r="A454">
            <v>7</v>
          </cell>
          <cell r="B454">
            <v>108</v>
          </cell>
          <cell r="C454" t="str">
            <v>Burundi</v>
          </cell>
          <cell r="D454">
            <v>0</v>
          </cell>
          <cell r="E454">
            <v>1</v>
          </cell>
          <cell r="F454" t="str">
            <v>Afro</v>
          </cell>
          <cell r="G454">
            <v>6</v>
          </cell>
          <cell r="H454" t="str">
            <v>ssa</v>
          </cell>
          <cell r="I454">
            <v>1</v>
          </cell>
          <cell r="J454" t="str">
            <v>low and middle</v>
          </cell>
          <cell r="K454" t="str">
            <v>males</v>
          </cell>
          <cell r="L454" t="str">
            <v>1995-2000</v>
          </cell>
          <cell r="M454">
            <v>322.499</v>
          </cell>
          <cell r="N454">
            <v>136.067</v>
          </cell>
          <cell r="O454">
            <v>35.585</v>
          </cell>
          <cell r="P454">
            <v>32.25</v>
          </cell>
          <cell r="Q454">
            <v>45.579</v>
          </cell>
          <cell r="R454">
            <v>33.495</v>
          </cell>
          <cell r="S454">
            <v>16.117</v>
          </cell>
          <cell r="T454">
            <v>23.406</v>
          </cell>
        </row>
        <row r="455">
          <cell r="A455">
            <v>121</v>
          </cell>
          <cell r="B455">
            <v>112</v>
          </cell>
          <cell r="C455" t="str">
            <v>Belarus</v>
          </cell>
          <cell r="D455">
            <v>0</v>
          </cell>
          <cell r="E455">
            <v>4</v>
          </cell>
          <cell r="F455" t="str">
            <v>Euro</v>
          </cell>
          <cell r="G455">
            <v>2</v>
          </cell>
          <cell r="H455" t="str">
            <v>fse</v>
          </cell>
          <cell r="I455">
            <v>1</v>
          </cell>
          <cell r="J455" t="str">
            <v>low and middle</v>
          </cell>
          <cell r="K455" t="str">
            <v>males</v>
          </cell>
          <cell r="L455" t="str">
            <v>1995-2000</v>
          </cell>
          <cell r="M455">
            <v>348.53</v>
          </cell>
          <cell r="N455">
            <v>10.057</v>
          </cell>
          <cell r="O455">
            <v>3.0020000000000002</v>
          </cell>
          <cell r="P455">
            <v>14.892</v>
          </cell>
          <cell r="Q455">
            <v>36.383</v>
          </cell>
          <cell r="R455">
            <v>72.09700000000001</v>
          </cell>
          <cell r="S455">
            <v>88.928</v>
          </cell>
          <cell r="T455">
            <v>123.171</v>
          </cell>
        </row>
        <row r="456">
          <cell r="A456">
            <v>90</v>
          </cell>
          <cell r="B456">
            <v>116</v>
          </cell>
          <cell r="C456" t="str">
            <v>Cambodia</v>
          </cell>
          <cell r="D456">
            <v>0</v>
          </cell>
          <cell r="E456">
            <v>6</v>
          </cell>
          <cell r="F456" t="str">
            <v>Wpro</v>
          </cell>
          <cell r="G456">
            <v>5</v>
          </cell>
          <cell r="H456" t="str">
            <v>oai</v>
          </cell>
          <cell r="I456">
            <v>1</v>
          </cell>
          <cell r="J456" t="str">
            <v>low and middle</v>
          </cell>
          <cell r="K456" t="str">
            <v>males</v>
          </cell>
          <cell r="L456" t="str">
            <v>1995-2000</v>
          </cell>
          <cell r="M456">
            <v>336.147</v>
          </cell>
          <cell r="N456">
            <v>135.627</v>
          </cell>
          <cell r="O456">
            <v>24.457</v>
          </cell>
          <cell r="P456">
            <v>30.295</v>
          </cell>
          <cell r="Q456">
            <v>42.148</v>
          </cell>
          <cell r="R456">
            <v>41.897000000000006</v>
          </cell>
          <cell r="S456">
            <v>25.163</v>
          </cell>
          <cell r="T456">
            <v>36.56</v>
          </cell>
        </row>
        <row r="457">
          <cell r="A457">
            <v>26</v>
          </cell>
          <cell r="B457">
            <v>120</v>
          </cell>
          <cell r="C457" t="str">
            <v>Cameroon</v>
          </cell>
          <cell r="D457">
            <v>0</v>
          </cell>
          <cell r="E457">
            <v>1</v>
          </cell>
          <cell r="F457" t="str">
            <v>Afro</v>
          </cell>
          <cell r="G457">
            <v>6</v>
          </cell>
          <cell r="H457" t="str">
            <v>ssa</v>
          </cell>
          <cell r="I457">
            <v>1</v>
          </cell>
          <cell r="J457" t="str">
            <v>low and middle</v>
          </cell>
          <cell r="K457" t="str">
            <v>males</v>
          </cell>
          <cell r="L457" t="str">
            <v>1995-2000</v>
          </cell>
          <cell r="M457">
            <v>453.757</v>
          </cell>
          <cell r="N457">
            <v>171.746</v>
          </cell>
          <cell r="O457">
            <v>36.917</v>
          </cell>
          <cell r="P457">
            <v>43.893</v>
          </cell>
          <cell r="Q457">
            <v>50.337999999999994</v>
          </cell>
          <cell r="R457">
            <v>51.58</v>
          </cell>
          <cell r="S457">
            <v>37.658</v>
          </cell>
          <cell r="T457">
            <v>61.625</v>
          </cell>
        </row>
        <row r="458">
          <cell r="A458">
            <v>198</v>
          </cell>
          <cell r="B458">
            <v>124</v>
          </cell>
          <cell r="C458" t="str">
            <v>Canada</v>
          </cell>
          <cell r="D458">
            <v>0</v>
          </cell>
          <cell r="E458">
            <v>2</v>
          </cell>
          <cell r="F458" t="str">
            <v>Amro</v>
          </cell>
          <cell r="G458">
            <v>1</v>
          </cell>
          <cell r="H458" t="str">
            <v>eme</v>
          </cell>
          <cell r="I458">
            <v>4</v>
          </cell>
          <cell r="J458" t="str">
            <v>high</v>
          </cell>
          <cell r="K458" t="str">
            <v>males</v>
          </cell>
          <cell r="L458" t="str">
            <v>1995-2000</v>
          </cell>
          <cell r="M458">
            <v>564.499</v>
          </cell>
          <cell r="N458">
            <v>7.304</v>
          </cell>
          <cell r="O458">
            <v>2.155</v>
          </cell>
          <cell r="P458">
            <v>13.388</v>
          </cell>
          <cell r="Q458">
            <v>30.466</v>
          </cell>
          <cell r="R458">
            <v>65.754</v>
          </cell>
          <cell r="S458">
            <v>100.372</v>
          </cell>
          <cell r="T458">
            <v>345.06</v>
          </cell>
        </row>
        <row r="459">
          <cell r="A459">
            <v>50</v>
          </cell>
          <cell r="B459">
            <v>132</v>
          </cell>
          <cell r="C459" t="str">
            <v>Cape Verde</v>
          </cell>
          <cell r="D459">
            <v>0</v>
          </cell>
          <cell r="E459">
            <v>1</v>
          </cell>
          <cell r="F459" t="str">
            <v>Afro</v>
          </cell>
          <cell r="G459">
            <v>6</v>
          </cell>
          <cell r="H459" t="str">
            <v>ssa</v>
          </cell>
          <cell r="I459">
            <v>1</v>
          </cell>
          <cell r="J459" t="str">
            <v>low and middle</v>
          </cell>
          <cell r="K459" t="str">
            <v>males</v>
          </cell>
          <cell r="L459" t="str">
            <v>1995-2000</v>
          </cell>
          <cell r="M459">
            <v>6.346</v>
          </cell>
          <cell r="N459">
            <v>2.223</v>
          </cell>
          <cell r="O459">
            <v>0.151</v>
          </cell>
          <cell r="P459">
            <v>0.428</v>
          </cell>
          <cell r="Q459">
            <v>0.474</v>
          </cell>
          <cell r="R459">
            <v>0.30100000000000005</v>
          </cell>
          <cell r="S459">
            <v>0.776</v>
          </cell>
          <cell r="T459">
            <v>1.9929999999999999</v>
          </cell>
        </row>
        <row r="460">
          <cell r="A460">
            <v>27</v>
          </cell>
          <cell r="B460">
            <v>140</v>
          </cell>
          <cell r="C460" t="str">
            <v>Central African Republic</v>
          </cell>
          <cell r="D460">
            <v>0</v>
          </cell>
          <cell r="E460">
            <v>1</v>
          </cell>
          <cell r="F460" t="str">
            <v>Afro</v>
          </cell>
          <cell r="G460">
            <v>6</v>
          </cell>
          <cell r="H460" t="str">
            <v>ssa</v>
          </cell>
          <cell r="I460">
            <v>1</v>
          </cell>
          <cell r="J460" t="str">
            <v>low and middle</v>
          </cell>
          <cell r="K460" t="str">
            <v>males</v>
          </cell>
          <cell r="L460" t="str">
            <v>1995-2000</v>
          </cell>
          <cell r="M460">
            <v>167.127</v>
          </cell>
          <cell r="N460">
            <v>58.696</v>
          </cell>
          <cell r="O460">
            <v>15.994</v>
          </cell>
          <cell r="P460">
            <v>16.092</v>
          </cell>
          <cell r="Q460">
            <v>24.028</v>
          </cell>
          <cell r="R460">
            <v>21.953</v>
          </cell>
          <cell r="S460">
            <v>12.697</v>
          </cell>
          <cell r="T460">
            <v>17.666999999999998</v>
          </cell>
        </row>
        <row r="461">
          <cell r="A461">
            <v>84</v>
          </cell>
          <cell r="B461">
            <v>144</v>
          </cell>
          <cell r="C461" t="str">
            <v>Sri Lanka</v>
          </cell>
          <cell r="D461">
            <v>0</v>
          </cell>
          <cell r="E461">
            <v>5</v>
          </cell>
          <cell r="F461" t="str">
            <v>Searo</v>
          </cell>
          <cell r="G461">
            <v>5</v>
          </cell>
          <cell r="H461" t="str">
            <v>oai</v>
          </cell>
          <cell r="I461">
            <v>1</v>
          </cell>
          <cell r="J461" t="str">
            <v>low and middle</v>
          </cell>
          <cell r="K461" t="str">
            <v>males</v>
          </cell>
          <cell r="L461" t="str">
            <v>1995-2000</v>
          </cell>
          <cell r="M461">
            <v>300.88</v>
          </cell>
          <cell r="N461">
            <v>18.696</v>
          </cell>
          <cell r="O461">
            <v>3.3970000000000002</v>
          </cell>
          <cell r="P461">
            <v>16.05</v>
          </cell>
          <cell r="Q461">
            <v>22.543</v>
          </cell>
          <cell r="R461">
            <v>48.388999999999996</v>
          </cell>
          <cell r="S461">
            <v>58.157000000000004</v>
          </cell>
          <cell r="T461">
            <v>133.64800000000002</v>
          </cell>
        </row>
        <row r="462">
          <cell r="A462">
            <v>28</v>
          </cell>
          <cell r="B462">
            <v>148</v>
          </cell>
          <cell r="C462" t="str">
            <v>Chad</v>
          </cell>
          <cell r="D462">
            <v>0</v>
          </cell>
          <cell r="E462">
            <v>1</v>
          </cell>
          <cell r="F462" t="str">
            <v>Afro</v>
          </cell>
          <cell r="G462">
            <v>6</v>
          </cell>
          <cell r="H462" t="str">
            <v>ssa</v>
          </cell>
          <cell r="I462">
            <v>1</v>
          </cell>
          <cell r="J462" t="str">
            <v>low and middle</v>
          </cell>
          <cell r="K462" t="str">
            <v>males</v>
          </cell>
          <cell r="L462" t="str">
            <v>1995-2000</v>
          </cell>
          <cell r="M462">
            <v>329.936</v>
          </cell>
          <cell r="N462">
            <v>151.368</v>
          </cell>
          <cell r="O462">
            <v>33.579</v>
          </cell>
          <cell r="P462">
            <v>29.039</v>
          </cell>
          <cell r="Q462">
            <v>31.249</v>
          </cell>
          <cell r="R462">
            <v>30.376</v>
          </cell>
          <cell r="S462">
            <v>22.317</v>
          </cell>
          <cell r="T462">
            <v>32.008</v>
          </cell>
        </row>
        <row r="463">
          <cell r="A463">
            <v>188</v>
          </cell>
          <cell r="B463">
            <v>152</v>
          </cell>
          <cell r="C463" t="str">
            <v>Chile</v>
          </cell>
          <cell r="D463">
            <v>0</v>
          </cell>
          <cell r="E463">
            <v>2</v>
          </cell>
          <cell r="F463" t="str">
            <v>Amro</v>
          </cell>
          <cell r="G463">
            <v>7</v>
          </cell>
          <cell r="H463" t="str">
            <v>lac</v>
          </cell>
          <cell r="I463">
            <v>1</v>
          </cell>
          <cell r="J463" t="str">
            <v>low and middle</v>
          </cell>
          <cell r="K463" t="str">
            <v>males</v>
          </cell>
          <cell r="L463" t="str">
            <v>1995-2000</v>
          </cell>
          <cell r="M463">
            <v>218.92</v>
          </cell>
          <cell r="N463">
            <v>12.669</v>
          </cell>
          <cell r="O463">
            <v>2.362</v>
          </cell>
          <cell r="P463">
            <v>11.57</v>
          </cell>
          <cell r="Q463">
            <v>19.986</v>
          </cell>
          <cell r="R463">
            <v>35.007</v>
          </cell>
          <cell r="S463">
            <v>39.918</v>
          </cell>
          <cell r="T463">
            <v>97.408</v>
          </cell>
        </row>
        <row r="464">
          <cell r="A464">
            <v>66</v>
          </cell>
          <cell r="B464">
            <v>156</v>
          </cell>
          <cell r="C464" t="str">
            <v>China (5)</v>
          </cell>
          <cell r="D464">
            <v>0</v>
          </cell>
          <cell r="E464">
            <v>6</v>
          </cell>
          <cell r="F464" t="str">
            <v>Wpro</v>
          </cell>
          <cell r="G464">
            <v>4</v>
          </cell>
          <cell r="H464" t="str">
            <v>chn</v>
          </cell>
          <cell r="I464">
            <v>5</v>
          </cell>
          <cell r="J464" t="str">
            <v>chn</v>
          </cell>
          <cell r="K464" t="str">
            <v>males</v>
          </cell>
          <cell r="L464" t="str">
            <v>1995-2000</v>
          </cell>
          <cell r="M464">
            <v>24272.476</v>
          </cell>
          <cell r="N464">
            <v>2296.286</v>
          </cell>
          <cell r="O464">
            <v>354.7</v>
          </cell>
          <cell r="P464">
            <v>977.986</v>
          </cell>
          <cell r="Q464">
            <v>1608.01</v>
          </cell>
          <cell r="R464">
            <v>3611.535</v>
          </cell>
          <cell r="S464">
            <v>5515.017</v>
          </cell>
          <cell r="T464">
            <v>9908.942</v>
          </cell>
        </row>
        <row r="465">
          <cell r="A465">
            <v>189</v>
          </cell>
          <cell r="B465">
            <v>170</v>
          </cell>
          <cell r="C465" t="str">
            <v>Colombia</v>
          </cell>
          <cell r="D465">
            <v>0</v>
          </cell>
          <cell r="E465">
            <v>2</v>
          </cell>
          <cell r="F465" t="str">
            <v>Amro</v>
          </cell>
          <cell r="G465">
            <v>7</v>
          </cell>
          <cell r="H465" t="str">
            <v>lac</v>
          </cell>
          <cell r="I465">
            <v>1</v>
          </cell>
          <cell r="J465" t="str">
            <v>low and middle</v>
          </cell>
          <cell r="K465" t="str">
            <v>males</v>
          </cell>
          <cell r="L465" t="str">
            <v>1995-2000</v>
          </cell>
          <cell r="M465">
            <v>670.116</v>
          </cell>
          <cell r="N465">
            <v>108.048</v>
          </cell>
          <cell r="O465">
            <v>14.34</v>
          </cell>
          <cell r="P465">
            <v>100.461</v>
          </cell>
          <cell r="Q465">
            <v>89.916</v>
          </cell>
          <cell r="R465">
            <v>82.585</v>
          </cell>
          <cell r="S465">
            <v>80.973</v>
          </cell>
          <cell r="T465">
            <v>193.793</v>
          </cell>
        </row>
        <row r="466">
          <cell r="A466">
            <v>8</v>
          </cell>
          <cell r="B466">
            <v>174</v>
          </cell>
          <cell r="C466" t="str">
            <v>Comoros</v>
          </cell>
          <cell r="D466">
            <v>0</v>
          </cell>
          <cell r="E466">
            <v>1</v>
          </cell>
          <cell r="F466" t="str">
            <v>Afro</v>
          </cell>
          <cell r="G466">
            <v>6</v>
          </cell>
          <cell r="H466" t="str">
            <v>ssa</v>
          </cell>
          <cell r="I466">
            <v>1</v>
          </cell>
          <cell r="J466" t="str">
            <v>low and middle</v>
          </cell>
          <cell r="K466" t="str">
            <v>males</v>
          </cell>
          <cell r="L466" t="str">
            <v>1995-2000</v>
          </cell>
          <cell r="M466">
            <v>15.819</v>
          </cell>
          <cell r="N466">
            <v>6.74</v>
          </cell>
          <cell r="O466">
            <v>0.839</v>
          </cell>
          <cell r="P466">
            <v>1.5970000000000002</v>
          </cell>
          <cell r="Q466">
            <v>1.373</v>
          </cell>
          <cell r="R466">
            <v>1.739</v>
          </cell>
          <cell r="S466">
            <v>1.505</v>
          </cell>
          <cell r="T466">
            <v>2.026</v>
          </cell>
        </row>
        <row r="467">
          <cell r="A467">
            <v>29</v>
          </cell>
          <cell r="B467">
            <v>178</v>
          </cell>
          <cell r="C467" t="str">
            <v>Congo</v>
          </cell>
          <cell r="D467">
            <v>0</v>
          </cell>
          <cell r="E467">
            <v>1</v>
          </cell>
          <cell r="F467" t="str">
            <v>Afro</v>
          </cell>
          <cell r="G467">
            <v>6</v>
          </cell>
          <cell r="H467" t="str">
            <v>ssa</v>
          </cell>
          <cell r="I467">
            <v>1</v>
          </cell>
          <cell r="J467" t="str">
            <v>low and middle</v>
          </cell>
          <cell r="K467" t="str">
            <v>males</v>
          </cell>
          <cell r="L467" t="str">
            <v>1995-2000</v>
          </cell>
          <cell r="M467">
            <v>115.485</v>
          </cell>
          <cell r="N467">
            <v>45.74</v>
          </cell>
          <cell r="O467">
            <v>10.011</v>
          </cell>
          <cell r="P467">
            <v>10.969000000000001</v>
          </cell>
          <cell r="Q467">
            <v>15.531</v>
          </cell>
          <cell r="R467">
            <v>13.943999999999999</v>
          </cell>
          <cell r="S467">
            <v>7.89</v>
          </cell>
          <cell r="T467">
            <v>11.4</v>
          </cell>
        </row>
        <row r="468">
          <cell r="A468">
            <v>30</v>
          </cell>
          <cell r="B468">
            <v>180</v>
          </cell>
          <cell r="C468" t="str">
            <v>Dem. Republic of the Congo</v>
          </cell>
          <cell r="D468">
            <v>0</v>
          </cell>
          <cell r="E468">
            <v>1</v>
          </cell>
          <cell r="F468" t="str">
            <v>Afro</v>
          </cell>
          <cell r="G468">
            <v>6</v>
          </cell>
          <cell r="H468" t="str">
            <v>ssa</v>
          </cell>
          <cell r="I468">
            <v>1</v>
          </cell>
          <cell r="J468" t="str">
            <v>low and middle</v>
          </cell>
          <cell r="K468" t="str">
            <v>males</v>
          </cell>
          <cell r="L468" t="str">
            <v>1995-2000</v>
          </cell>
          <cell r="M468">
            <v>1853.367</v>
          </cell>
          <cell r="N468">
            <v>854.197</v>
          </cell>
          <cell r="O468">
            <v>173.723</v>
          </cell>
          <cell r="P468">
            <v>170.317</v>
          </cell>
          <cell r="Q468">
            <v>196.161</v>
          </cell>
          <cell r="R468">
            <v>185.63</v>
          </cell>
          <cell r="S468">
            <v>117.22300000000001</v>
          </cell>
          <cell r="T468">
            <v>156.11599999999999</v>
          </cell>
        </row>
        <row r="469">
          <cell r="A469">
            <v>177</v>
          </cell>
          <cell r="B469">
            <v>188</v>
          </cell>
          <cell r="C469" t="str">
            <v>Costa Rica</v>
          </cell>
          <cell r="D469">
            <v>0</v>
          </cell>
          <cell r="E469">
            <v>2</v>
          </cell>
          <cell r="F469" t="str">
            <v>Amro</v>
          </cell>
          <cell r="G469">
            <v>7</v>
          </cell>
          <cell r="H469" t="str">
            <v>lac</v>
          </cell>
          <cell r="I469">
            <v>1</v>
          </cell>
          <cell r="J469" t="str">
            <v>low and middle</v>
          </cell>
          <cell r="K469" t="str">
            <v>males</v>
          </cell>
          <cell r="L469" t="str">
            <v>1995-2000</v>
          </cell>
          <cell r="M469">
            <v>40.809</v>
          </cell>
          <cell r="N469">
            <v>3.742</v>
          </cell>
          <cell r="O469">
            <v>0.695</v>
          </cell>
          <cell r="P469">
            <v>2.373</v>
          </cell>
          <cell r="Q469">
            <v>3.731</v>
          </cell>
          <cell r="R469">
            <v>5.727</v>
          </cell>
          <cell r="S469">
            <v>6.734</v>
          </cell>
          <cell r="T469">
            <v>17.807000000000002</v>
          </cell>
        </row>
        <row r="470">
          <cell r="A470">
            <v>145</v>
          </cell>
          <cell r="B470">
            <v>191</v>
          </cell>
          <cell r="C470" t="str">
            <v>Croatia</v>
          </cell>
          <cell r="D470">
            <v>0</v>
          </cell>
          <cell r="E470">
            <v>4</v>
          </cell>
          <cell r="F470" t="str">
            <v>Euro</v>
          </cell>
          <cell r="G470">
            <v>2</v>
          </cell>
          <cell r="H470" t="str">
            <v>fse</v>
          </cell>
          <cell r="I470">
            <v>1</v>
          </cell>
          <cell r="J470" t="str">
            <v>low and middle</v>
          </cell>
          <cell r="K470" t="str">
            <v>males</v>
          </cell>
          <cell r="L470" t="str">
            <v>1995-2000</v>
          </cell>
          <cell r="M470">
            <v>132.283</v>
          </cell>
          <cell r="N470">
            <v>1.72</v>
          </cell>
          <cell r="O470">
            <v>0.526</v>
          </cell>
          <cell r="P470">
            <v>2.939</v>
          </cell>
          <cell r="Q470">
            <v>7.81</v>
          </cell>
          <cell r="R470">
            <v>23.936</v>
          </cell>
          <cell r="S470">
            <v>34.888</v>
          </cell>
          <cell r="T470">
            <v>60.464000000000006</v>
          </cell>
        </row>
        <row r="471">
          <cell r="A471">
            <v>166</v>
          </cell>
          <cell r="B471">
            <v>192</v>
          </cell>
          <cell r="C471" t="str">
            <v>Cuba</v>
          </cell>
          <cell r="D471">
            <v>0</v>
          </cell>
          <cell r="E471">
            <v>2</v>
          </cell>
          <cell r="F471" t="str">
            <v>Amro</v>
          </cell>
          <cell r="G471">
            <v>7</v>
          </cell>
          <cell r="H471" t="str">
            <v>lac</v>
          </cell>
          <cell r="I471">
            <v>1</v>
          </cell>
          <cell r="J471" t="str">
            <v>low and middle</v>
          </cell>
          <cell r="K471" t="str">
            <v>males</v>
          </cell>
          <cell r="L471" t="str">
            <v>1995-2000</v>
          </cell>
          <cell r="M471">
            <v>211.367</v>
          </cell>
          <cell r="N471">
            <v>5.258</v>
          </cell>
          <cell r="O471">
            <v>1.87</v>
          </cell>
          <cell r="P471">
            <v>8.672</v>
          </cell>
          <cell r="Q471">
            <v>13.527999999999999</v>
          </cell>
          <cell r="R471">
            <v>28.611</v>
          </cell>
          <cell r="S471">
            <v>33.592999999999996</v>
          </cell>
          <cell r="T471">
            <v>119.835</v>
          </cell>
        </row>
        <row r="472">
          <cell r="A472">
            <v>104</v>
          </cell>
          <cell r="B472">
            <v>196</v>
          </cell>
          <cell r="C472" t="str">
            <v>Cyprus</v>
          </cell>
          <cell r="D472">
            <v>0</v>
          </cell>
          <cell r="E472">
            <v>3</v>
          </cell>
          <cell r="F472" t="str">
            <v>Emro</v>
          </cell>
          <cell r="G472">
            <v>8</v>
          </cell>
          <cell r="H472" t="str">
            <v>mec</v>
          </cell>
          <cell r="I472">
            <v>4</v>
          </cell>
          <cell r="J472" t="str">
            <v>high</v>
          </cell>
          <cell r="K472" t="str">
            <v>males</v>
          </cell>
          <cell r="L472" t="str">
            <v>1995-2000</v>
          </cell>
          <cell r="M472">
            <v>14.744</v>
          </cell>
          <cell r="N472">
            <v>0.277</v>
          </cell>
          <cell r="O472">
            <v>0.054</v>
          </cell>
          <cell r="P472">
            <v>0.487</v>
          </cell>
          <cell r="Q472">
            <v>0.646</v>
          </cell>
          <cell r="R472">
            <v>1.623</v>
          </cell>
          <cell r="S472">
            <v>2.316</v>
          </cell>
          <cell r="T472">
            <v>9.341</v>
          </cell>
        </row>
        <row r="473">
          <cell r="A473">
            <v>123</v>
          </cell>
          <cell r="B473">
            <v>203</v>
          </cell>
          <cell r="C473" t="str">
            <v>Czech Republic</v>
          </cell>
          <cell r="D473">
            <v>0</v>
          </cell>
          <cell r="E473">
            <v>4</v>
          </cell>
          <cell r="F473" t="str">
            <v>Euro</v>
          </cell>
          <cell r="G473">
            <v>2</v>
          </cell>
          <cell r="H473" t="str">
            <v>fse</v>
          </cell>
          <cell r="I473">
            <v>1</v>
          </cell>
          <cell r="J473" t="str">
            <v>low and middle</v>
          </cell>
          <cell r="K473" t="str">
            <v>males</v>
          </cell>
          <cell r="L473" t="str">
            <v>1995-2000</v>
          </cell>
          <cell r="M473">
            <v>290.367</v>
          </cell>
          <cell r="N473">
            <v>2.375</v>
          </cell>
          <cell r="O473">
            <v>0.813</v>
          </cell>
          <cell r="P473">
            <v>5.959</v>
          </cell>
          <cell r="Q473">
            <v>12.586</v>
          </cell>
          <cell r="R473">
            <v>49.019000000000005</v>
          </cell>
          <cell r="S473">
            <v>63.816</v>
          </cell>
          <cell r="T473">
            <v>155.799</v>
          </cell>
        </row>
        <row r="474">
          <cell r="A474">
            <v>48</v>
          </cell>
          <cell r="B474">
            <v>204</v>
          </cell>
          <cell r="C474" t="str">
            <v>Benin</v>
          </cell>
          <cell r="D474">
            <v>0</v>
          </cell>
          <cell r="E474">
            <v>1</v>
          </cell>
          <cell r="F474" t="str">
            <v>Afro</v>
          </cell>
          <cell r="G474">
            <v>6</v>
          </cell>
          <cell r="H474" t="str">
            <v>ssa</v>
          </cell>
          <cell r="I474">
            <v>1</v>
          </cell>
          <cell r="J474" t="str">
            <v>low and middle</v>
          </cell>
          <cell r="K474" t="str">
            <v>males</v>
          </cell>
          <cell r="L474" t="str">
            <v>1995-2000</v>
          </cell>
          <cell r="M474">
            <v>198.198</v>
          </cell>
          <cell r="N474">
            <v>87.313</v>
          </cell>
          <cell r="O474">
            <v>20.406</v>
          </cell>
          <cell r="P474">
            <v>18.596</v>
          </cell>
          <cell r="Q474">
            <v>17.521</v>
          </cell>
          <cell r="R474">
            <v>16.605</v>
          </cell>
          <cell r="S474">
            <v>12.646</v>
          </cell>
          <cell r="T474">
            <v>25.110999999999997</v>
          </cell>
        </row>
        <row r="475">
          <cell r="A475">
            <v>132</v>
          </cell>
          <cell r="B475">
            <v>208</v>
          </cell>
          <cell r="C475" t="str">
            <v>Denmark</v>
          </cell>
          <cell r="D475">
            <v>0</v>
          </cell>
          <cell r="E475">
            <v>4</v>
          </cell>
          <cell r="F475" t="str">
            <v>Euro</v>
          </cell>
          <cell r="G475">
            <v>1</v>
          </cell>
          <cell r="H475" t="str">
            <v>eme</v>
          </cell>
          <cell r="I475">
            <v>4</v>
          </cell>
          <cell r="J475" t="str">
            <v>high</v>
          </cell>
          <cell r="K475" t="str">
            <v>males</v>
          </cell>
          <cell r="L475" t="str">
            <v>1995-2000</v>
          </cell>
          <cell r="M475">
            <v>154.339</v>
          </cell>
          <cell r="N475">
            <v>1.63</v>
          </cell>
          <cell r="O475">
            <v>0.331</v>
          </cell>
          <cell r="P475">
            <v>2.04</v>
          </cell>
          <cell r="Q475">
            <v>5.584</v>
          </cell>
          <cell r="R475">
            <v>19.424</v>
          </cell>
          <cell r="S475">
            <v>27.236</v>
          </cell>
          <cell r="T475">
            <v>98.094</v>
          </cell>
        </row>
        <row r="476">
          <cell r="A476">
            <v>167</v>
          </cell>
          <cell r="B476">
            <v>214</v>
          </cell>
          <cell r="C476" t="str">
            <v>Dominican Republic</v>
          </cell>
          <cell r="D476">
            <v>0</v>
          </cell>
          <cell r="E476">
            <v>2</v>
          </cell>
          <cell r="F476" t="str">
            <v>Amro</v>
          </cell>
          <cell r="G476">
            <v>7</v>
          </cell>
          <cell r="H476" t="str">
            <v>lac</v>
          </cell>
          <cell r="I476">
            <v>1</v>
          </cell>
          <cell r="J476" t="str">
            <v>low and middle</v>
          </cell>
          <cell r="K476" t="str">
            <v>males</v>
          </cell>
          <cell r="L476" t="str">
            <v>1995-2000</v>
          </cell>
          <cell r="M476">
            <v>121.888</v>
          </cell>
          <cell r="N476">
            <v>26.095</v>
          </cell>
          <cell r="O476">
            <v>3.4240000000000004</v>
          </cell>
          <cell r="P476">
            <v>8.552</v>
          </cell>
          <cell r="Q476">
            <v>11.741</v>
          </cell>
          <cell r="R476">
            <v>16.219</v>
          </cell>
          <cell r="S476">
            <v>17.826</v>
          </cell>
          <cell r="T476">
            <v>38.031</v>
          </cell>
        </row>
        <row r="477">
          <cell r="A477">
            <v>190</v>
          </cell>
          <cell r="B477">
            <v>218</v>
          </cell>
          <cell r="C477" t="str">
            <v>Ecuador</v>
          </cell>
          <cell r="D477">
            <v>0</v>
          </cell>
          <cell r="E477">
            <v>2</v>
          </cell>
          <cell r="F477" t="str">
            <v>Amro</v>
          </cell>
          <cell r="G477">
            <v>7</v>
          </cell>
          <cell r="H477" t="str">
            <v>lac</v>
          </cell>
          <cell r="I477">
            <v>1</v>
          </cell>
          <cell r="J477" t="str">
            <v>low and middle</v>
          </cell>
          <cell r="K477" t="str">
            <v>males</v>
          </cell>
          <cell r="L477" t="str">
            <v>1995-2000</v>
          </cell>
          <cell r="M477">
            <v>199.29</v>
          </cell>
          <cell r="N477">
            <v>52.07</v>
          </cell>
          <cell r="O477">
            <v>6.208</v>
          </cell>
          <cell r="P477">
            <v>15.270999999999999</v>
          </cell>
          <cell r="Q477">
            <v>20.399</v>
          </cell>
          <cell r="R477">
            <v>24.564</v>
          </cell>
          <cell r="S477">
            <v>23.253</v>
          </cell>
          <cell r="T477">
            <v>57.525</v>
          </cell>
        </row>
        <row r="478">
          <cell r="A478">
            <v>178</v>
          </cell>
          <cell r="B478">
            <v>222</v>
          </cell>
          <cell r="C478" t="str">
            <v>El Salvador</v>
          </cell>
          <cell r="D478">
            <v>0</v>
          </cell>
          <cell r="E478">
            <v>2</v>
          </cell>
          <cell r="F478" t="str">
            <v>Amro</v>
          </cell>
          <cell r="G478">
            <v>7</v>
          </cell>
          <cell r="H478" t="str">
            <v>lac</v>
          </cell>
          <cell r="I478">
            <v>1</v>
          </cell>
          <cell r="J478" t="str">
            <v>low and middle</v>
          </cell>
          <cell r="K478" t="str">
            <v>males</v>
          </cell>
          <cell r="L478" t="str">
            <v>1995-2000</v>
          </cell>
          <cell r="M478">
            <v>99.661</v>
          </cell>
          <cell r="N478">
            <v>19.25</v>
          </cell>
          <cell r="O478">
            <v>3.02</v>
          </cell>
          <cell r="P478">
            <v>11.023</v>
          </cell>
          <cell r="Q478">
            <v>11.758</v>
          </cell>
          <cell r="R478">
            <v>13.76</v>
          </cell>
          <cell r="S478">
            <v>12.871</v>
          </cell>
          <cell r="T478">
            <v>27.979000000000003</v>
          </cell>
        </row>
        <row r="479">
          <cell r="A479">
            <v>31</v>
          </cell>
          <cell r="B479">
            <v>226</v>
          </cell>
          <cell r="C479" t="str">
            <v>Equatorial Guinea</v>
          </cell>
          <cell r="D479">
            <v>0</v>
          </cell>
          <cell r="E479">
            <v>1</v>
          </cell>
          <cell r="F479" t="str">
            <v>Afro</v>
          </cell>
          <cell r="G479">
            <v>6</v>
          </cell>
          <cell r="H479" t="str">
            <v>ssa</v>
          </cell>
          <cell r="I479">
            <v>1</v>
          </cell>
          <cell r="J479" t="str">
            <v>low and middle</v>
          </cell>
          <cell r="K479" t="str">
            <v>males</v>
          </cell>
          <cell r="L479" t="str">
            <v>1995-2000</v>
          </cell>
          <cell r="M479">
            <v>17.961</v>
          </cell>
          <cell r="N479">
            <v>8.338</v>
          </cell>
          <cell r="O479">
            <v>1.43</v>
          </cell>
          <cell r="P479">
            <v>1.619</v>
          </cell>
          <cell r="Q479">
            <v>1.4169999999999998</v>
          </cell>
          <cell r="R479">
            <v>1.54</v>
          </cell>
          <cell r="S479">
            <v>1.4020000000000001</v>
          </cell>
          <cell r="T479">
            <v>2.215</v>
          </cell>
        </row>
        <row r="480">
          <cell r="A480">
            <v>11</v>
          </cell>
          <cell r="B480">
            <v>231</v>
          </cell>
          <cell r="C480" t="str">
            <v>Ethiopia</v>
          </cell>
          <cell r="D480">
            <v>0</v>
          </cell>
          <cell r="E480">
            <v>1</v>
          </cell>
          <cell r="F480" t="str">
            <v>Afro</v>
          </cell>
          <cell r="G480">
            <v>6</v>
          </cell>
          <cell r="H480" t="str">
            <v>ssa</v>
          </cell>
          <cell r="I480">
            <v>1</v>
          </cell>
          <cell r="J480" t="str">
            <v>low and middle</v>
          </cell>
          <cell r="K480" t="str">
            <v>males</v>
          </cell>
          <cell r="L480" t="str">
            <v>1995-2000</v>
          </cell>
          <cell r="M480">
            <v>3007.111</v>
          </cell>
          <cell r="N480">
            <v>1309.977</v>
          </cell>
          <cell r="O480">
            <v>278.832</v>
          </cell>
          <cell r="P480">
            <v>281.26300000000003</v>
          </cell>
          <cell r="Q480">
            <v>386.824</v>
          </cell>
          <cell r="R480">
            <v>349.678</v>
          </cell>
          <cell r="S480">
            <v>187.825</v>
          </cell>
          <cell r="T480">
            <v>212.71200000000002</v>
          </cell>
        </row>
        <row r="481">
          <cell r="A481">
            <v>10</v>
          </cell>
          <cell r="B481">
            <v>232</v>
          </cell>
          <cell r="C481" t="str">
            <v>Eritrea</v>
          </cell>
          <cell r="D481">
            <v>0</v>
          </cell>
          <cell r="E481">
            <v>1</v>
          </cell>
          <cell r="F481" t="str">
            <v>Afro</v>
          </cell>
          <cell r="G481">
            <v>6</v>
          </cell>
          <cell r="H481" t="str">
            <v>ssa</v>
          </cell>
          <cell r="I481">
            <v>1</v>
          </cell>
          <cell r="J481" t="str">
            <v>low and middle</v>
          </cell>
          <cell r="K481" t="str">
            <v>males</v>
          </cell>
          <cell r="L481" t="str">
            <v>1995-2000</v>
          </cell>
          <cell r="M481">
            <v>132.104</v>
          </cell>
          <cell r="N481">
            <v>57.213</v>
          </cell>
          <cell r="O481">
            <v>11.049</v>
          </cell>
          <cell r="P481">
            <v>12.248000000000001</v>
          </cell>
          <cell r="Q481">
            <v>14.488999999999999</v>
          </cell>
          <cell r="R481">
            <v>15.255</v>
          </cell>
          <cell r="S481">
            <v>10.203</v>
          </cell>
          <cell r="T481">
            <v>11.647</v>
          </cell>
        </row>
        <row r="482">
          <cell r="A482">
            <v>133</v>
          </cell>
          <cell r="B482">
            <v>233</v>
          </cell>
          <cell r="C482" t="str">
            <v>Estonia</v>
          </cell>
          <cell r="D482">
            <v>0</v>
          </cell>
          <cell r="E482">
            <v>4</v>
          </cell>
          <cell r="F482" t="str">
            <v>Euro</v>
          </cell>
          <cell r="G482">
            <v>2</v>
          </cell>
          <cell r="H482" t="str">
            <v>fse</v>
          </cell>
          <cell r="I482">
            <v>1</v>
          </cell>
          <cell r="J482" t="str">
            <v>low and middle</v>
          </cell>
          <cell r="K482" t="str">
            <v>males</v>
          </cell>
          <cell r="L482" t="str">
            <v>1995-2000</v>
          </cell>
          <cell r="M482">
            <v>48.869</v>
          </cell>
          <cell r="N482">
            <v>1.138</v>
          </cell>
          <cell r="O482">
            <v>0.46199999999999997</v>
          </cell>
          <cell r="P482">
            <v>2.09</v>
          </cell>
          <cell r="Q482">
            <v>4.507</v>
          </cell>
          <cell r="R482">
            <v>10.091999999999999</v>
          </cell>
          <cell r="S482">
            <v>12.423</v>
          </cell>
          <cell r="T482">
            <v>18.157</v>
          </cell>
        </row>
        <row r="483">
          <cell r="A483">
            <v>205</v>
          </cell>
          <cell r="B483">
            <v>242</v>
          </cell>
          <cell r="C483" t="str">
            <v>Fiji</v>
          </cell>
          <cell r="D483">
            <v>0</v>
          </cell>
          <cell r="E483">
            <v>6</v>
          </cell>
          <cell r="F483" t="str">
            <v>Wpro</v>
          </cell>
          <cell r="G483">
            <v>5</v>
          </cell>
          <cell r="H483" t="str">
            <v>oai</v>
          </cell>
          <cell r="I483">
            <v>1</v>
          </cell>
          <cell r="J483" t="str">
            <v>low and middle</v>
          </cell>
          <cell r="K483" t="str">
            <v>males</v>
          </cell>
          <cell r="L483" t="str">
            <v>1995-2000</v>
          </cell>
          <cell r="M483">
            <v>10.228</v>
          </cell>
          <cell r="N483">
            <v>1.259</v>
          </cell>
          <cell r="O483">
            <v>0.194</v>
          </cell>
          <cell r="P483">
            <v>0.575</v>
          </cell>
          <cell r="Q483">
            <v>0.6990000000000001</v>
          </cell>
          <cell r="R483">
            <v>1.752</v>
          </cell>
          <cell r="S483">
            <v>2.109</v>
          </cell>
          <cell r="T483">
            <v>3.64</v>
          </cell>
        </row>
        <row r="484">
          <cell r="A484">
            <v>134</v>
          </cell>
          <cell r="B484">
            <v>246</v>
          </cell>
          <cell r="C484" t="str">
            <v>Finland</v>
          </cell>
          <cell r="D484">
            <v>0</v>
          </cell>
          <cell r="E484">
            <v>4</v>
          </cell>
          <cell r="F484" t="str">
            <v>Euro</v>
          </cell>
          <cell r="G484">
            <v>1</v>
          </cell>
          <cell r="H484" t="str">
            <v>eme</v>
          </cell>
          <cell r="I484">
            <v>4</v>
          </cell>
          <cell r="J484" t="str">
            <v>high</v>
          </cell>
          <cell r="K484" t="str">
            <v>males</v>
          </cell>
          <cell r="L484" t="str">
            <v>1995-2000</v>
          </cell>
          <cell r="M484">
            <v>125.074</v>
          </cell>
          <cell r="N484">
            <v>1.084</v>
          </cell>
          <cell r="O484">
            <v>0.33599999999999997</v>
          </cell>
          <cell r="P484">
            <v>2.625</v>
          </cell>
          <cell r="Q484">
            <v>6.786</v>
          </cell>
          <cell r="R484">
            <v>18.893</v>
          </cell>
          <cell r="S484">
            <v>25.357</v>
          </cell>
          <cell r="T484">
            <v>69.993</v>
          </cell>
        </row>
        <row r="485">
          <cell r="A485">
            <v>157</v>
          </cell>
          <cell r="B485">
            <v>250</v>
          </cell>
          <cell r="C485" t="str">
            <v>France</v>
          </cell>
          <cell r="D485">
            <v>0</v>
          </cell>
          <cell r="E485">
            <v>4</v>
          </cell>
          <cell r="F485" t="str">
            <v>Euro</v>
          </cell>
          <cell r="G485">
            <v>1</v>
          </cell>
          <cell r="H485" t="str">
            <v>eme</v>
          </cell>
          <cell r="I485">
            <v>4</v>
          </cell>
          <cell r="J485" t="str">
            <v>high</v>
          </cell>
          <cell r="K485" t="str">
            <v>males</v>
          </cell>
          <cell r="L485" t="str">
            <v>1995-2000</v>
          </cell>
          <cell r="M485">
            <v>1411.818</v>
          </cell>
          <cell r="N485">
            <v>15.802</v>
          </cell>
          <cell r="O485">
            <v>3.5389999999999997</v>
          </cell>
          <cell r="P485">
            <v>33.194</v>
          </cell>
          <cell r="Q485">
            <v>70.025</v>
          </cell>
          <cell r="R485">
            <v>175.732</v>
          </cell>
          <cell r="S485">
            <v>255.285</v>
          </cell>
          <cell r="T485">
            <v>858.241</v>
          </cell>
        </row>
        <row r="486">
          <cell r="A486">
            <v>213</v>
          </cell>
          <cell r="B486">
            <v>258</v>
          </cell>
          <cell r="C486" t="str">
            <v>French Polynesia</v>
          </cell>
          <cell r="G486">
            <v>5</v>
          </cell>
          <cell r="H486" t="str">
            <v>oai</v>
          </cell>
          <cell r="I486">
            <v>4</v>
          </cell>
          <cell r="J486" t="str">
            <v>high</v>
          </cell>
          <cell r="K486" t="str">
            <v>males</v>
          </cell>
          <cell r="L486" t="str">
            <v>1995-2000</v>
          </cell>
          <cell r="M486">
            <v>3.165</v>
          </cell>
          <cell r="N486">
            <v>0.209</v>
          </cell>
          <cell r="O486">
            <v>0.057</v>
          </cell>
          <cell r="P486">
            <v>0.268</v>
          </cell>
          <cell r="Q486">
            <v>0.266</v>
          </cell>
          <cell r="R486">
            <v>0.639</v>
          </cell>
          <cell r="S486">
            <v>0.743</v>
          </cell>
          <cell r="T486">
            <v>0.983</v>
          </cell>
        </row>
        <row r="487">
          <cell r="A487">
            <v>9</v>
          </cell>
          <cell r="B487">
            <v>262</v>
          </cell>
          <cell r="C487" t="str">
            <v>Djibouti</v>
          </cell>
          <cell r="D487">
            <v>0</v>
          </cell>
          <cell r="E487">
            <v>3</v>
          </cell>
          <cell r="F487" t="str">
            <v>Emro</v>
          </cell>
          <cell r="G487">
            <v>6</v>
          </cell>
          <cell r="H487" t="str">
            <v>ssa</v>
          </cell>
          <cell r="I487">
            <v>1</v>
          </cell>
          <cell r="J487" t="str">
            <v>low and middle</v>
          </cell>
          <cell r="K487" t="str">
            <v>males</v>
          </cell>
          <cell r="L487" t="str">
            <v>1995-2000</v>
          </cell>
          <cell r="M487">
            <v>23.914</v>
          </cell>
          <cell r="N487">
            <v>10.78</v>
          </cell>
          <cell r="O487">
            <v>2</v>
          </cell>
          <cell r="P487">
            <v>2.443</v>
          </cell>
          <cell r="Q487">
            <v>2.0810000000000004</v>
          </cell>
          <cell r="R487">
            <v>2.373</v>
          </cell>
          <cell r="S487">
            <v>1.857</v>
          </cell>
          <cell r="T487">
            <v>2.38</v>
          </cell>
        </row>
        <row r="488">
          <cell r="A488">
            <v>32</v>
          </cell>
          <cell r="B488">
            <v>266</v>
          </cell>
          <cell r="C488" t="str">
            <v>Gabon</v>
          </cell>
          <cell r="D488">
            <v>0</v>
          </cell>
          <cell r="E488">
            <v>1</v>
          </cell>
          <cell r="F488" t="str">
            <v>Afro</v>
          </cell>
          <cell r="G488">
            <v>6</v>
          </cell>
          <cell r="H488" t="str">
            <v>ssa</v>
          </cell>
          <cell r="I488">
            <v>1</v>
          </cell>
          <cell r="J488" t="str">
            <v>low and middle</v>
          </cell>
          <cell r="K488" t="str">
            <v>males</v>
          </cell>
          <cell r="L488" t="str">
            <v>1995-2000</v>
          </cell>
          <cell r="M488">
            <v>46.984</v>
          </cell>
          <cell r="N488">
            <v>15.882</v>
          </cell>
          <cell r="O488">
            <v>3.206</v>
          </cell>
          <cell r="P488">
            <v>3.5380000000000003</v>
          </cell>
          <cell r="Q488">
            <v>4.664</v>
          </cell>
          <cell r="R488">
            <v>5.737</v>
          </cell>
          <cell r="S488">
            <v>4.936</v>
          </cell>
          <cell r="T488">
            <v>9.020999999999997</v>
          </cell>
        </row>
        <row r="489">
          <cell r="A489">
            <v>106</v>
          </cell>
          <cell r="B489">
            <v>268</v>
          </cell>
          <cell r="C489" t="str">
            <v>Georgia</v>
          </cell>
          <cell r="D489">
            <v>0</v>
          </cell>
          <cell r="E489">
            <v>4</v>
          </cell>
          <cell r="F489" t="str">
            <v>Euro</v>
          </cell>
          <cell r="G489">
            <v>8</v>
          </cell>
          <cell r="H489" t="str">
            <v>mec</v>
          </cell>
          <cell r="I489">
            <v>1</v>
          </cell>
          <cell r="J489" t="str">
            <v>low and middle</v>
          </cell>
          <cell r="K489" t="str">
            <v>males</v>
          </cell>
          <cell r="L489" t="str">
            <v>1995-2000</v>
          </cell>
          <cell r="M489">
            <v>121.886</v>
          </cell>
          <cell r="N489">
            <v>4.941</v>
          </cell>
          <cell r="O489">
            <v>0.877</v>
          </cell>
          <cell r="P489">
            <v>3.9939999999999998</v>
          </cell>
          <cell r="Q489">
            <v>9.812000000000001</v>
          </cell>
          <cell r="R489">
            <v>20.707</v>
          </cell>
          <cell r="S489">
            <v>31.607</v>
          </cell>
          <cell r="T489">
            <v>49.94799999999999</v>
          </cell>
        </row>
        <row r="490">
          <cell r="A490">
            <v>52</v>
          </cell>
          <cell r="B490">
            <v>270</v>
          </cell>
          <cell r="C490" t="str">
            <v>Gambia</v>
          </cell>
          <cell r="D490">
            <v>0</v>
          </cell>
          <cell r="E490">
            <v>1</v>
          </cell>
          <cell r="F490" t="str">
            <v>Afro</v>
          </cell>
          <cell r="G490">
            <v>6</v>
          </cell>
          <cell r="H490" t="str">
            <v>ssa</v>
          </cell>
          <cell r="I490">
            <v>1</v>
          </cell>
          <cell r="J490" t="str">
            <v>low and middle</v>
          </cell>
          <cell r="K490" t="str">
            <v>males</v>
          </cell>
          <cell r="L490" t="str">
            <v>1995-2000</v>
          </cell>
          <cell r="M490">
            <v>55.37</v>
          </cell>
          <cell r="N490">
            <v>26.682</v>
          </cell>
          <cell r="O490">
            <v>4.465</v>
          </cell>
          <cell r="P490">
            <v>5.151</v>
          </cell>
          <cell r="Q490">
            <v>5.192</v>
          </cell>
          <cell r="R490">
            <v>5.294</v>
          </cell>
          <cell r="S490">
            <v>3.852</v>
          </cell>
          <cell r="T490">
            <v>4.733999999999999</v>
          </cell>
        </row>
        <row r="491">
          <cell r="A491">
            <v>105</v>
          </cell>
          <cell r="B491">
            <v>274</v>
          </cell>
          <cell r="C491" t="str">
            <v>Gaza Strip</v>
          </cell>
          <cell r="G491">
            <v>8</v>
          </cell>
          <cell r="H491" t="str">
            <v>mec</v>
          </cell>
          <cell r="I491">
            <v>1</v>
          </cell>
          <cell r="J491" t="str">
            <v>low and middle</v>
          </cell>
          <cell r="K491" t="str">
            <v>males</v>
          </cell>
          <cell r="L491" t="str">
            <v>1995-2000</v>
          </cell>
          <cell r="M491">
            <v>13.376</v>
          </cell>
          <cell r="N491">
            <v>4.11</v>
          </cell>
          <cell r="O491">
            <v>0.394</v>
          </cell>
          <cell r="P491">
            <v>0.7859999999999999</v>
          </cell>
          <cell r="Q491">
            <v>0.652</v>
          </cell>
          <cell r="R491">
            <v>1.014</v>
          </cell>
          <cell r="S491">
            <v>1.52</v>
          </cell>
          <cell r="T491">
            <v>4.9</v>
          </cell>
        </row>
        <row r="492">
          <cell r="A492">
            <v>158</v>
          </cell>
          <cell r="B492">
            <v>276</v>
          </cell>
          <cell r="C492" t="str">
            <v>Germany</v>
          </cell>
          <cell r="D492">
            <v>0</v>
          </cell>
          <cell r="E492">
            <v>4</v>
          </cell>
          <cell r="F492" t="str">
            <v>Euro</v>
          </cell>
          <cell r="G492">
            <v>1</v>
          </cell>
          <cell r="H492" t="str">
            <v>eme</v>
          </cell>
          <cell r="I492">
            <v>4</v>
          </cell>
          <cell r="J492" t="str">
            <v>high</v>
          </cell>
          <cell r="K492" t="str">
            <v>males</v>
          </cell>
          <cell r="L492" t="str">
            <v>1995-2000</v>
          </cell>
          <cell r="M492">
            <v>2060.863</v>
          </cell>
          <cell r="N492">
            <v>13.559</v>
          </cell>
          <cell r="O492">
            <v>3.675</v>
          </cell>
          <cell r="P492">
            <v>31.302</v>
          </cell>
          <cell r="Q492">
            <v>88.06</v>
          </cell>
          <cell r="R492">
            <v>277.259</v>
          </cell>
          <cell r="S492">
            <v>459.531</v>
          </cell>
          <cell r="T492">
            <v>1187.477</v>
          </cell>
        </row>
        <row r="493">
          <cell r="A493">
            <v>53</v>
          </cell>
          <cell r="B493">
            <v>288</v>
          </cell>
          <cell r="C493" t="str">
            <v>Ghana</v>
          </cell>
          <cell r="D493">
            <v>0</v>
          </cell>
          <cell r="E493">
            <v>1</v>
          </cell>
          <cell r="F493" t="str">
            <v>Afro</v>
          </cell>
          <cell r="G493">
            <v>6</v>
          </cell>
          <cell r="H493" t="str">
            <v>ssa</v>
          </cell>
          <cell r="I493">
            <v>1</v>
          </cell>
          <cell r="J493" t="str">
            <v>low and middle</v>
          </cell>
          <cell r="K493" t="str">
            <v>males</v>
          </cell>
          <cell r="L493" t="str">
            <v>1995-2000</v>
          </cell>
          <cell r="M493">
            <v>473.128</v>
          </cell>
          <cell r="N493">
            <v>194.783</v>
          </cell>
          <cell r="O493">
            <v>36.381</v>
          </cell>
          <cell r="P493">
            <v>49.900999999999996</v>
          </cell>
          <cell r="Q493">
            <v>41.596000000000004</v>
          </cell>
          <cell r="R493">
            <v>45.46</v>
          </cell>
          <cell r="S493">
            <v>39.365</v>
          </cell>
          <cell r="T493">
            <v>65.642</v>
          </cell>
        </row>
        <row r="494">
          <cell r="A494">
            <v>146</v>
          </cell>
          <cell r="B494">
            <v>300</v>
          </cell>
          <cell r="C494" t="str">
            <v>Greece</v>
          </cell>
          <cell r="D494">
            <v>0</v>
          </cell>
          <cell r="E494">
            <v>4</v>
          </cell>
          <cell r="F494" t="str">
            <v>Euro</v>
          </cell>
          <cell r="G494">
            <v>1</v>
          </cell>
          <cell r="H494" t="str">
            <v>eme</v>
          </cell>
          <cell r="I494">
            <v>4</v>
          </cell>
          <cell r="J494" t="str">
            <v>high</v>
          </cell>
          <cell r="K494" t="str">
            <v>males</v>
          </cell>
          <cell r="L494" t="str">
            <v>1995-2000</v>
          </cell>
          <cell r="M494">
            <v>268.457</v>
          </cell>
          <cell r="N494">
            <v>2.482</v>
          </cell>
          <cell r="O494">
            <v>0.57</v>
          </cell>
          <cell r="P494">
            <v>5.66</v>
          </cell>
          <cell r="Q494">
            <v>8.348</v>
          </cell>
          <cell r="R494">
            <v>24.464</v>
          </cell>
          <cell r="S494">
            <v>51.073</v>
          </cell>
          <cell r="T494">
            <v>175.86</v>
          </cell>
        </row>
        <row r="495">
          <cell r="A495">
            <v>168</v>
          </cell>
          <cell r="B495">
            <v>312</v>
          </cell>
          <cell r="C495" t="str">
            <v>Guadeloupe</v>
          </cell>
          <cell r="G495">
            <v>7</v>
          </cell>
          <cell r="H495" t="str">
            <v>lac</v>
          </cell>
          <cell r="I495">
            <v>1</v>
          </cell>
          <cell r="J495" t="str">
            <v>low and middle</v>
          </cell>
          <cell r="K495" t="str">
            <v>males</v>
          </cell>
          <cell r="L495" t="str">
            <v>1995-2000</v>
          </cell>
          <cell r="M495">
            <v>7.006</v>
          </cell>
          <cell r="N495">
            <v>0.234</v>
          </cell>
          <cell r="O495">
            <v>0.045</v>
          </cell>
          <cell r="P495">
            <v>0.366</v>
          </cell>
          <cell r="Q495">
            <v>0.683</v>
          </cell>
          <cell r="R495">
            <v>0.985</v>
          </cell>
          <cell r="S495">
            <v>1.141</v>
          </cell>
          <cell r="T495">
            <v>3.552</v>
          </cell>
        </row>
        <row r="496">
          <cell r="A496">
            <v>211</v>
          </cell>
          <cell r="B496">
            <v>316</v>
          </cell>
          <cell r="C496" t="str">
            <v>Guam</v>
          </cell>
          <cell r="G496">
            <v>5</v>
          </cell>
          <cell r="H496" t="str">
            <v>oai</v>
          </cell>
          <cell r="I496">
            <v>4</v>
          </cell>
          <cell r="J496" t="str">
            <v>high</v>
          </cell>
          <cell r="K496" t="str">
            <v>males</v>
          </cell>
          <cell r="L496" t="str">
            <v>1995-2000</v>
          </cell>
          <cell r="M496">
            <v>2.027</v>
          </cell>
          <cell r="N496">
            <v>0.116</v>
          </cell>
          <cell r="O496">
            <v>0.03</v>
          </cell>
          <cell r="P496">
            <v>0.137</v>
          </cell>
          <cell r="Q496">
            <v>0.231</v>
          </cell>
          <cell r="R496">
            <v>0.388</v>
          </cell>
          <cell r="S496">
            <v>0.41600000000000004</v>
          </cell>
          <cell r="T496">
            <v>0.709</v>
          </cell>
        </row>
        <row r="497">
          <cell r="A497">
            <v>179</v>
          </cell>
          <cell r="B497">
            <v>320</v>
          </cell>
          <cell r="C497" t="str">
            <v>Guatemala</v>
          </cell>
          <cell r="D497">
            <v>0</v>
          </cell>
          <cell r="E497">
            <v>2</v>
          </cell>
          <cell r="F497" t="str">
            <v>Amro</v>
          </cell>
          <cell r="G497">
            <v>7</v>
          </cell>
          <cell r="H497" t="str">
            <v>lac</v>
          </cell>
          <cell r="I497">
            <v>1</v>
          </cell>
          <cell r="J497" t="str">
            <v>low and middle</v>
          </cell>
          <cell r="K497" t="str">
            <v>males</v>
          </cell>
          <cell r="L497" t="str">
            <v>1995-2000</v>
          </cell>
          <cell r="M497">
            <v>224.809</v>
          </cell>
          <cell r="N497">
            <v>64.894</v>
          </cell>
          <cell r="O497">
            <v>8.411999999999999</v>
          </cell>
          <cell r="P497">
            <v>27.14</v>
          </cell>
          <cell r="Q497">
            <v>28.328000000000003</v>
          </cell>
          <cell r="R497">
            <v>27.538999999999998</v>
          </cell>
          <cell r="S497">
            <v>25.072</v>
          </cell>
          <cell r="T497">
            <v>43.42400000000001</v>
          </cell>
        </row>
        <row r="498">
          <cell r="A498">
            <v>54</v>
          </cell>
          <cell r="B498">
            <v>324</v>
          </cell>
          <cell r="C498" t="str">
            <v>Guinea</v>
          </cell>
          <cell r="D498">
            <v>0</v>
          </cell>
          <cell r="E498">
            <v>1</v>
          </cell>
          <cell r="F498" t="str">
            <v>Afro</v>
          </cell>
          <cell r="G498">
            <v>6</v>
          </cell>
          <cell r="H498" t="str">
            <v>ssa</v>
          </cell>
          <cell r="I498">
            <v>1</v>
          </cell>
          <cell r="J498" t="str">
            <v>low and middle</v>
          </cell>
          <cell r="K498" t="str">
            <v>males</v>
          </cell>
          <cell r="L498" t="str">
            <v>1995-2000</v>
          </cell>
          <cell r="M498">
            <v>322.415</v>
          </cell>
          <cell r="N498">
            <v>161.567</v>
          </cell>
          <cell r="O498">
            <v>30.285</v>
          </cell>
          <cell r="P498">
            <v>32.885</v>
          </cell>
          <cell r="Q498">
            <v>26.875</v>
          </cell>
          <cell r="R498">
            <v>25.378</v>
          </cell>
          <cell r="S498">
            <v>19.517</v>
          </cell>
          <cell r="T498">
            <v>25.908</v>
          </cell>
        </row>
        <row r="499">
          <cell r="A499">
            <v>191</v>
          </cell>
          <cell r="B499">
            <v>328</v>
          </cell>
          <cell r="C499" t="str">
            <v>Guyana</v>
          </cell>
          <cell r="D499">
            <v>0</v>
          </cell>
          <cell r="E499">
            <v>2</v>
          </cell>
          <cell r="F499" t="str">
            <v>Amro</v>
          </cell>
          <cell r="G499">
            <v>7</v>
          </cell>
          <cell r="H499" t="str">
            <v>lac</v>
          </cell>
          <cell r="I499">
            <v>1</v>
          </cell>
          <cell r="J499" t="str">
            <v>low and middle</v>
          </cell>
          <cell r="K499" t="str">
            <v>males</v>
          </cell>
          <cell r="L499" t="str">
            <v>1995-2000</v>
          </cell>
          <cell r="M499">
            <v>17.747</v>
          </cell>
          <cell r="N499">
            <v>4.283</v>
          </cell>
          <cell r="O499">
            <v>0.583</v>
          </cell>
          <cell r="P499">
            <v>1.382</v>
          </cell>
          <cell r="Q499">
            <v>2.088</v>
          </cell>
          <cell r="R499">
            <v>2.575</v>
          </cell>
          <cell r="S499">
            <v>2.555</v>
          </cell>
          <cell r="T499">
            <v>4.281</v>
          </cell>
        </row>
        <row r="500">
          <cell r="A500">
            <v>169</v>
          </cell>
          <cell r="B500">
            <v>332</v>
          </cell>
          <cell r="C500" t="str">
            <v>Haiti</v>
          </cell>
          <cell r="D500">
            <v>0</v>
          </cell>
          <cell r="E500">
            <v>2</v>
          </cell>
          <cell r="F500" t="str">
            <v>Amro</v>
          </cell>
          <cell r="G500">
            <v>7</v>
          </cell>
          <cell r="H500" t="str">
            <v>lac</v>
          </cell>
          <cell r="I500">
            <v>1</v>
          </cell>
          <cell r="J500" t="str">
            <v>low and middle</v>
          </cell>
          <cell r="K500" t="str">
            <v>males</v>
          </cell>
          <cell r="L500" t="str">
            <v>1995-2000</v>
          </cell>
          <cell r="M500">
            <v>260.507</v>
          </cell>
          <cell r="N500">
            <v>73.979</v>
          </cell>
          <cell r="O500">
            <v>18.578000000000003</v>
          </cell>
          <cell r="P500">
            <v>27.051000000000002</v>
          </cell>
          <cell r="Q500">
            <v>37.214</v>
          </cell>
          <cell r="R500">
            <v>37.812000000000005</v>
          </cell>
          <cell r="S500">
            <v>25.442</v>
          </cell>
          <cell r="T500">
            <v>40.431</v>
          </cell>
        </row>
        <row r="501">
          <cell r="A501">
            <v>180</v>
          </cell>
          <cell r="B501">
            <v>340</v>
          </cell>
          <cell r="C501" t="str">
            <v>Honduras</v>
          </cell>
          <cell r="D501">
            <v>0</v>
          </cell>
          <cell r="E501">
            <v>2</v>
          </cell>
          <cell r="F501" t="str">
            <v>Amro</v>
          </cell>
          <cell r="G501">
            <v>7</v>
          </cell>
          <cell r="H501" t="str">
            <v>lac</v>
          </cell>
          <cell r="I501">
            <v>1</v>
          </cell>
          <cell r="J501" t="str">
            <v>low and middle</v>
          </cell>
          <cell r="K501" t="str">
            <v>males</v>
          </cell>
          <cell r="L501" t="str">
            <v>1995-2000</v>
          </cell>
          <cell r="M501">
            <v>90.905</v>
          </cell>
          <cell r="N501">
            <v>28.502</v>
          </cell>
          <cell r="O501">
            <v>4.612</v>
          </cell>
          <cell r="P501">
            <v>9.264</v>
          </cell>
          <cell r="Q501">
            <v>10.352</v>
          </cell>
          <cell r="R501">
            <v>10.08</v>
          </cell>
          <cell r="S501">
            <v>9.152999999999999</v>
          </cell>
          <cell r="T501">
            <v>18.942</v>
          </cell>
        </row>
        <row r="502">
          <cell r="A502">
            <v>67</v>
          </cell>
          <cell r="B502">
            <v>344</v>
          </cell>
          <cell r="C502" t="str">
            <v>China, Hong Kong SAR (6)</v>
          </cell>
          <cell r="G502">
            <v>5</v>
          </cell>
          <cell r="H502" t="str">
            <v>oai</v>
          </cell>
          <cell r="I502">
            <v>4</v>
          </cell>
          <cell r="J502" t="str">
            <v>high</v>
          </cell>
          <cell r="K502" t="str">
            <v>males</v>
          </cell>
          <cell r="L502" t="str">
            <v>1995-2000</v>
          </cell>
          <cell r="M502">
            <v>108.968</v>
          </cell>
          <cell r="N502">
            <v>1.43</v>
          </cell>
          <cell r="O502">
            <v>0.34299999999999997</v>
          </cell>
          <cell r="P502">
            <v>2.076</v>
          </cell>
          <cell r="Q502">
            <v>6.195</v>
          </cell>
          <cell r="R502">
            <v>15.395999999999999</v>
          </cell>
          <cell r="S502">
            <v>24.21</v>
          </cell>
          <cell r="T502">
            <v>59.31799999999999</v>
          </cell>
        </row>
        <row r="503">
          <cell r="A503">
            <v>124</v>
          </cell>
          <cell r="B503">
            <v>348</v>
          </cell>
          <cell r="C503" t="str">
            <v>Hungary</v>
          </cell>
          <cell r="D503">
            <v>0</v>
          </cell>
          <cell r="E503">
            <v>4</v>
          </cell>
          <cell r="F503" t="str">
            <v>Euro</v>
          </cell>
          <cell r="G503">
            <v>2</v>
          </cell>
          <cell r="H503" t="str">
            <v>fse</v>
          </cell>
          <cell r="I503">
            <v>1</v>
          </cell>
          <cell r="J503" t="str">
            <v>low and middle</v>
          </cell>
          <cell r="K503" t="str">
            <v>males</v>
          </cell>
          <cell r="L503" t="str">
            <v>1995-2000</v>
          </cell>
          <cell r="M503">
            <v>356.675</v>
          </cell>
          <cell r="N503">
            <v>3.487</v>
          </cell>
          <cell r="O503">
            <v>0.789</v>
          </cell>
          <cell r="P503">
            <v>5.406000000000001</v>
          </cell>
          <cell r="Q503">
            <v>24.788</v>
          </cell>
          <cell r="R503">
            <v>74.402</v>
          </cell>
          <cell r="S503">
            <v>81.202</v>
          </cell>
          <cell r="T503">
            <v>166.601</v>
          </cell>
        </row>
        <row r="504">
          <cell r="A504">
            <v>135</v>
          </cell>
          <cell r="B504">
            <v>352</v>
          </cell>
          <cell r="C504" t="str">
            <v>Iceland</v>
          </cell>
          <cell r="D504">
            <v>0</v>
          </cell>
          <cell r="E504">
            <v>4</v>
          </cell>
          <cell r="F504" t="str">
            <v>Euro</v>
          </cell>
          <cell r="G504">
            <v>1</v>
          </cell>
          <cell r="H504" t="str">
            <v>eme</v>
          </cell>
          <cell r="I504">
            <v>4</v>
          </cell>
          <cell r="J504" t="str">
            <v>high</v>
          </cell>
          <cell r="K504" t="str">
            <v>males</v>
          </cell>
          <cell r="L504" t="str">
            <v>1995-2000</v>
          </cell>
          <cell r="M504">
            <v>4.835</v>
          </cell>
          <cell r="N504">
            <v>0.073</v>
          </cell>
          <cell r="O504">
            <v>0.015</v>
          </cell>
          <cell r="P504">
            <v>0.129</v>
          </cell>
          <cell r="Q504">
            <v>0.15899999999999997</v>
          </cell>
          <cell r="R504">
            <v>0.458</v>
          </cell>
          <cell r="S504">
            <v>0.762</v>
          </cell>
          <cell r="T504">
            <v>3.2389999999999994</v>
          </cell>
        </row>
        <row r="505">
          <cell r="A505">
            <v>77</v>
          </cell>
          <cell r="B505">
            <v>356</v>
          </cell>
          <cell r="C505" t="str">
            <v>India</v>
          </cell>
          <cell r="D505">
            <v>0</v>
          </cell>
          <cell r="E505">
            <v>5</v>
          </cell>
          <cell r="F505" t="str">
            <v>Searo</v>
          </cell>
          <cell r="G505">
            <v>3</v>
          </cell>
          <cell r="H505" t="str">
            <v>ind</v>
          </cell>
          <cell r="I505">
            <v>6</v>
          </cell>
          <cell r="J505" t="str">
            <v>ind</v>
          </cell>
          <cell r="K505" t="str">
            <v>males</v>
          </cell>
          <cell r="L505" t="str">
            <v>1995-2000</v>
          </cell>
          <cell r="M505">
            <v>22187.062</v>
          </cell>
          <cell r="N505">
            <v>5478.228</v>
          </cell>
          <cell r="O505">
            <v>1113.32</v>
          </cell>
          <cell r="P505">
            <v>1067.757</v>
          </cell>
          <cell r="Q505">
            <v>1734.4160000000002</v>
          </cell>
          <cell r="R505">
            <v>3276.8140000000003</v>
          </cell>
          <cell r="S505">
            <v>3657.209</v>
          </cell>
          <cell r="T505">
            <v>5859.317999999999</v>
          </cell>
        </row>
        <row r="506">
          <cell r="A506">
            <v>92</v>
          </cell>
          <cell r="B506">
            <v>360</v>
          </cell>
          <cell r="C506" t="str">
            <v>Indonesia</v>
          </cell>
          <cell r="D506">
            <v>0</v>
          </cell>
          <cell r="E506">
            <v>5</v>
          </cell>
          <cell r="F506" t="str">
            <v>Searo</v>
          </cell>
          <cell r="G506">
            <v>5</v>
          </cell>
          <cell r="H506" t="str">
            <v>oai</v>
          </cell>
          <cell r="I506">
            <v>1</v>
          </cell>
          <cell r="J506" t="str">
            <v>low and middle</v>
          </cell>
          <cell r="K506" t="str">
            <v>males</v>
          </cell>
          <cell r="L506" t="str">
            <v>1995-2000</v>
          </cell>
          <cell r="M506">
            <v>4129.133</v>
          </cell>
          <cell r="N506">
            <v>828.623</v>
          </cell>
          <cell r="O506">
            <v>122.06200000000001</v>
          </cell>
          <cell r="P506">
            <v>340.831</v>
          </cell>
          <cell r="Q506">
            <v>385.619</v>
          </cell>
          <cell r="R506">
            <v>634.636</v>
          </cell>
          <cell r="S506">
            <v>699.842</v>
          </cell>
          <cell r="T506">
            <v>1117.52</v>
          </cell>
        </row>
        <row r="507">
          <cell r="A507">
            <v>78</v>
          </cell>
          <cell r="B507">
            <v>364</v>
          </cell>
          <cell r="C507" t="str">
            <v>Iran (Islamic Republic of)</v>
          </cell>
          <cell r="D507">
            <v>0</v>
          </cell>
          <cell r="E507">
            <v>3</v>
          </cell>
          <cell r="F507" t="str">
            <v>Emro</v>
          </cell>
          <cell r="G507">
            <v>8</v>
          </cell>
          <cell r="H507" t="str">
            <v>mec</v>
          </cell>
          <cell r="I507">
            <v>1</v>
          </cell>
          <cell r="J507" t="str">
            <v>low and middle</v>
          </cell>
          <cell r="K507" t="str">
            <v>males</v>
          </cell>
          <cell r="L507" t="str">
            <v>1995-2000</v>
          </cell>
          <cell r="M507">
            <v>934.122</v>
          </cell>
          <cell r="N507">
            <v>203.984</v>
          </cell>
          <cell r="O507">
            <v>44.128</v>
          </cell>
          <cell r="P507">
            <v>58.888000000000005</v>
          </cell>
          <cell r="Q507">
            <v>57.409</v>
          </cell>
          <cell r="R507">
            <v>110.202</v>
          </cell>
          <cell r="S507">
            <v>166.503</v>
          </cell>
          <cell r="T507">
            <v>293.008</v>
          </cell>
        </row>
        <row r="508">
          <cell r="A508">
            <v>107</v>
          </cell>
          <cell r="B508">
            <v>368</v>
          </cell>
          <cell r="C508" t="str">
            <v>Iraq</v>
          </cell>
          <cell r="D508">
            <v>0</v>
          </cell>
          <cell r="E508">
            <v>3</v>
          </cell>
          <cell r="F508" t="str">
            <v>Emro</v>
          </cell>
          <cell r="G508">
            <v>8</v>
          </cell>
          <cell r="H508" t="str">
            <v>mec</v>
          </cell>
          <cell r="I508">
            <v>1</v>
          </cell>
          <cell r="J508" t="str">
            <v>low and middle</v>
          </cell>
          <cell r="K508" t="str">
            <v>males</v>
          </cell>
          <cell r="L508" t="str">
            <v>1995-2000</v>
          </cell>
          <cell r="M508">
            <v>486.627</v>
          </cell>
          <cell r="N508">
            <v>231.993</v>
          </cell>
          <cell r="O508">
            <v>16.92</v>
          </cell>
          <cell r="P508">
            <v>29.505</v>
          </cell>
          <cell r="Q508">
            <v>33.937000000000005</v>
          </cell>
          <cell r="R508">
            <v>55.865</v>
          </cell>
          <cell r="S508">
            <v>48.92100000000001</v>
          </cell>
          <cell r="T508">
            <v>69.48599999999999</v>
          </cell>
        </row>
        <row r="509">
          <cell r="A509">
            <v>136</v>
          </cell>
          <cell r="B509">
            <v>372</v>
          </cell>
          <cell r="C509" t="str">
            <v>Ireland</v>
          </cell>
          <cell r="D509">
            <v>0</v>
          </cell>
          <cell r="E509">
            <v>4</v>
          </cell>
          <cell r="F509" t="str">
            <v>Euro</v>
          </cell>
          <cell r="G509">
            <v>1</v>
          </cell>
          <cell r="H509" t="str">
            <v>eme</v>
          </cell>
          <cell r="I509">
            <v>4</v>
          </cell>
          <cell r="J509" t="str">
            <v>high</v>
          </cell>
          <cell r="K509" t="str">
            <v>males</v>
          </cell>
          <cell r="L509" t="str">
            <v>1995-2000</v>
          </cell>
          <cell r="M509">
            <v>81.896</v>
          </cell>
          <cell r="N509">
            <v>1.279</v>
          </cell>
          <cell r="O509">
            <v>0.28200000000000003</v>
          </cell>
          <cell r="P509">
            <v>1.761</v>
          </cell>
          <cell r="Q509">
            <v>2.379</v>
          </cell>
          <cell r="R509">
            <v>8.524000000000001</v>
          </cell>
          <cell r="S509">
            <v>15.142999999999999</v>
          </cell>
          <cell r="T509">
            <v>52.52799999999999</v>
          </cell>
        </row>
        <row r="510">
          <cell r="A510">
            <v>108</v>
          </cell>
          <cell r="B510">
            <v>376</v>
          </cell>
          <cell r="C510" t="str">
            <v>Israel</v>
          </cell>
          <cell r="D510">
            <v>0</v>
          </cell>
          <cell r="E510">
            <v>4</v>
          </cell>
          <cell r="F510" t="str">
            <v>Euro</v>
          </cell>
          <cell r="G510">
            <v>8</v>
          </cell>
          <cell r="H510" t="str">
            <v>mec</v>
          </cell>
          <cell r="I510">
            <v>4</v>
          </cell>
          <cell r="J510" t="str">
            <v>high</v>
          </cell>
          <cell r="K510" t="str">
            <v>males</v>
          </cell>
          <cell r="L510" t="str">
            <v>1995-2000</v>
          </cell>
          <cell r="M510">
            <v>93.192</v>
          </cell>
          <cell r="N510">
            <v>3.405</v>
          </cell>
          <cell r="O510">
            <v>0.549</v>
          </cell>
          <cell r="P510">
            <v>2.418</v>
          </cell>
          <cell r="Q510">
            <v>3.34</v>
          </cell>
          <cell r="R510">
            <v>9.698</v>
          </cell>
          <cell r="S510">
            <v>15.743000000000002</v>
          </cell>
          <cell r="T510">
            <v>58.039</v>
          </cell>
        </row>
        <row r="511">
          <cell r="A511">
            <v>147</v>
          </cell>
          <cell r="B511">
            <v>380</v>
          </cell>
          <cell r="C511" t="str">
            <v>Italy</v>
          </cell>
          <cell r="D511">
            <v>0</v>
          </cell>
          <cell r="E511">
            <v>4</v>
          </cell>
          <cell r="F511" t="str">
            <v>Euro</v>
          </cell>
          <cell r="G511">
            <v>1</v>
          </cell>
          <cell r="H511" t="str">
            <v>eme</v>
          </cell>
          <cell r="I511">
            <v>4</v>
          </cell>
          <cell r="J511" t="str">
            <v>high</v>
          </cell>
          <cell r="K511" t="str">
            <v>males</v>
          </cell>
          <cell r="L511" t="str">
            <v>1995-2000</v>
          </cell>
          <cell r="M511">
            <v>1536.853</v>
          </cell>
          <cell r="N511">
            <v>12.03</v>
          </cell>
          <cell r="O511">
            <v>2.7119999999999997</v>
          </cell>
          <cell r="P511">
            <v>23.652</v>
          </cell>
          <cell r="Q511">
            <v>40.242999999999995</v>
          </cell>
          <cell r="R511">
            <v>147.85</v>
          </cell>
          <cell r="S511">
            <v>296.113</v>
          </cell>
          <cell r="T511">
            <v>1014.2529999999999</v>
          </cell>
        </row>
        <row r="512">
          <cell r="A512">
            <v>51</v>
          </cell>
          <cell r="B512">
            <v>384</v>
          </cell>
          <cell r="C512" t="str">
            <v>Cote d'Ivoire</v>
          </cell>
          <cell r="D512">
            <v>0</v>
          </cell>
          <cell r="E512">
            <v>1</v>
          </cell>
          <cell r="F512" t="str">
            <v>Afro</v>
          </cell>
          <cell r="G512">
            <v>6</v>
          </cell>
          <cell r="H512" t="str">
            <v>ssa</v>
          </cell>
          <cell r="I512">
            <v>1</v>
          </cell>
          <cell r="J512" t="str">
            <v>low and middle</v>
          </cell>
          <cell r="K512" t="str">
            <v>males</v>
          </cell>
          <cell r="L512" t="str">
            <v>1995-2000</v>
          </cell>
          <cell r="M512">
            <v>603.278</v>
          </cell>
          <cell r="N512">
            <v>198.018</v>
          </cell>
          <cell r="O512">
            <v>51.65</v>
          </cell>
          <cell r="P512">
            <v>62.95</v>
          </cell>
          <cell r="Q512">
            <v>97.549</v>
          </cell>
          <cell r="R512">
            <v>89.246</v>
          </cell>
          <cell r="S512">
            <v>47.768</v>
          </cell>
          <cell r="T512">
            <v>56.09699999999999</v>
          </cell>
        </row>
        <row r="513">
          <cell r="A513">
            <v>170</v>
          </cell>
          <cell r="B513">
            <v>388</v>
          </cell>
          <cell r="C513" t="str">
            <v>Jamaica</v>
          </cell>
          <cell r="D513">
            <v>0</v>
          </cell>
          <cell r="E513">
            <v>2</v>
          </cell>
          <cell r="F513" t="str">
            <v>Amro</v>
          </cell>
          <cell r="G513">
            <v>7</v>
          </cell>
          <cell r="H513" t="str">
            <v>lac</v>
          </cell>
          <cell r="I513">
            <v>1</v>
          </cell>
          <cell r="J513" t="str">
            <v>low and middle</v>
          </cell>
          <cell r="K513" t="str">
            <v>males</v>
          </cell>
          <cell r="L513" t="str">
            <v>1995-2000</v>
          </cell>
          <cell r="M513">
            <v>38.833</v>
          </cell>
          <cell r="N513">
            <v>4.111</v>
          </cell>
          <cell r="O513">
            <v>0.628</v>
          </cell>
          <cell r="P513">
            <v>1.6360000000000001</v>
          </cell>
          <cell r="Q513">
            <v>2.1559999999999997</v>
          </cell>
          <cell r="R513">
            <v>3.9290000000000003</v>
          </cell>
          <cell r="S513">
            <v>5.354</v>
          </cell>
          <cell r="T513">
            <v>21.019000000000002</v>
          </cell>
        </row>
        <row r="514">
          <cell r="A514">
            <v>69</v>
          </cell>
          <cell r="B514">
            <v>392</v>
          </cell>
          <cell r="C514" t="str">
            <v>Japan</v>
          </cell>
          <cell r="D514">
            <v>0</v>
          </cell>
          <cell r="E514">
            <v>6</v>
          </cell>
          <cell r="F514" t="str">
            <v>Wpro</v>
          </cell>
          <cell r="G514">
            <v>1</v>
          </cell>
          <cell r="H514" t="str">
            <v>eme</v>
          </cell>
          <cell r="I514">
            <v>4</v>
          </cell>
          <cell r="J514" t="str">
            <v>high</v>
          </cell>
          <cell r="K514" t="str">
            <v>males</v>
          </cell>
          <cell r="L514" t="str">
            <v>1995-2000</v>
          </cell>
          <cell r="M514">
            <v>2653.053</v>
          </cell>
          <cell r="N514">
            <v>20.883</v>
          </cell>
          <cell r="O514">
            <v>6.1690000000000005</v>
          </cell>
          <cell r="P514">
            <v>42.644000000000005</v>
          </cell>
          <cell r="Q514">
            <v>76.14699999999999</v>
          </cell>
          <cell r="R514">
            <v>344.07899999999995</v>
          </cell>
          <cell r="S514">
            <v>543.125</v>
          </cell>
          <cell r="T514">
            <v>1620.006</v>
          </cell>
        </row>
        <row r="515">
          <cell r="A515">
            <v>79</v>
          </cell>
          <cell r="B515">
            <v>398</v>
          </cell>
          <cell r="C515" t="str">
            <v>Kazakhstan</v>
          </cell>
          <cell r="D515">
            <v>0</v>
          </cell>
          <cell r="E515">
            <v>4</v>
          </cell>
          <cell r="F515" t="str">
            <v>Euro</v>
          </cell>
          <cell r="G515">
            <v>8</v>
          </cell>
          <cell r="H515" t="str">
            <v>mec</v>
          </cell>
          <cell r="I515">
            <v>1</v>
          </cell>
          <cell r="J515" t="str">
            <v>low and middle</v>
          </cell>
          <cell r="K515" t="str">
            <v>males</v>
          </cell>
          <cell r="L515" t="str">
            <v>1995-2000</v>
          </cell>
          <cell r="M515">
            <v>374.248</v>
          </cell>
          <cell r="N515">
            <v>36.342</v>
          </cell>
          <cell r="O515">
            <v>6.455</v>
          </cell>
          <cell r="P515">
            <v>23.403999999999996</v>
          </cell>
          <cell r="Q515">
            <v>47.402</v>
          </cell>
          <cell r="R515">
            <v>80.17699999999999</v>
          </cell>
          <cell r="S515">
            <v>84.65100000000001</v>
          </cell>
          <cell r="T515">
            <v>95.81700000000001</v>
          </cell>
        </row>
        <row r="516">
          <cell r="A516">
            <v>109</v>
          </cell>
          <cell r="B516">
            <v>400</v>
          </cell>
          <cell r="C516" t="str">
            <v>Jordan</v>
          </cell>
          <cell r="D516">
            <v>0</v>
          </cell>
          <cell r="E516">
            <v>3</v>
          </cell>
          <cell r="F516" t="str">
            <v>Emro</v>
          </cell>
          <cell r="G516">
            <v>8</v>
          </cell>
          <cell r="H516" t="str">
            <v>mec</v>
          </cell>
          <cell r="I516">
            <v>1</v>
          </cell>
          <cell r="J516" t="str">
            <v>low and middle</v>
          </cell>
          <cell r="K516" t="str">
            <v>males</v>
          </cell>
          <cell r="L516" t="str">
            <v>1995-2000</v>
          </cell>
          <cell r="M516">
            <v>77.96</v>
          </cell>
          <cell r="N516">
            <v>17.471</v>
          </cell>
          <cell r="O516">
            <v>2.306</v>
          </cell>
          <cell r="P516">
            <v>6.061</v>
          </cell>
          <cell r="Q516">
            <v>6.337999999999999</v>
          </cell>
          <cell r="R516">
            <v>10.687000000000001</v>
          </cell>
          <cell r="S516">
            <v>11.832</v>
          </cell>
          <cell r="T516">
            <v>23.265</v>
          </cell>
        </row>
        <row r="517">
          <cell r="A517">
            <v>12</v>
          </cell>
          <cell r="B517">
            <v>404</v>
          </cell>
          <cell r="C517" t="str">
            <v>Kenya</v>
          </cell>
          <cell r="D517">
            <v>0</v>
          </cell>
          <cell r="E517">
            <v>1</v>
          </cell>
          <cell r="F517" t="str">
            <v>Afro</v>
          </cell>
          <cell r="G517">
            <v>6</v>
          </cell>
          <cell r="H517" t="str">
            <v>ssa</v>
          </cell>
          <cell r="I517">
            <v>1</v>
          </cell>
          <cell r="J517" t="str">
            <v>low and middle</v>
          </cell>
          <cell r="K517" t="str">
            <v>males</v>
          </cell>
          <cell r="L517" t="str">
            <v>1995-2000</v>
          </cell>
          <cell r="M517">
            <v>891.142</v>
          </cell>
          <cell r="N517">
            <v>270.94</v>
          </cell>
          <cell r="O517">
            <v>72.127</v>
          </cell>
          <cell r="P517">
            <v>93.81700000000001</v>
          </cell>
          <cell r="Q517">
            <v>153.964</v>
          </cell>
          <cell r="R517">
            <v>125.412</v>
          </cell>
          <cell r="S517">
            <v>66.103</v>
          </cell>
          <cell r="T517">
            <v>108.779</v>
          </cell>
        </row>
        <row r="518">
          <cell r="A518">
            <v>68</v>
          </cell>
          <cell r="B518">
            <v>408</v>
          </cell>
          <cell r="C518" t="str">
            <v>Dem. People's Rep. of Korea</v>
          </cell>
          <cell r="D518">
            <v>0</v>
          </cell>
          <cell r="E518">
            <v>5</v>
          </cell>
          <cell r="F518" t="str">
            <v>Searo</v>
          </cell>
          <cell r="G518">
            <v>5</v>
          </cell>
          <cell r="H518" t="str">
            <v>oai</v>
          </cell>
          <cell r="I518">
            <v>1</v>
          </cell>
          <cell r="J518" t="str">
            <v>low and middle</v>
          </cell>
          <cell r="K518" t="str">
            <v>males</v>
          </cell>
          <cell r="L518" t="str">
            <v>1995-2000</v>
          </cell>
          <cell r="M518">
            <v>321.944</v>
          </cell>
          <cell r="N518">
            <v>33.221</v>
          </cell>
          <cell r="O518">
            <v>3.848</v>
          </cell>
          <cell r="P518">
            <v>15.618</v>
          </cell>
          <cell r="Q518">
            <v>31.243000000000002</v>
          </cell>
          <cell r="R518">
            <v>70.558</v>
          </cell>
          <cell r="S518">
            <v>74.69800000000001</v>
          </cell>
          <cell r="T518">
            <v>92.75800000000001</v>
          </cell>
        </row>
        <row r="519">
          <cell r="A519">
            <v>72</v>
          </cell>
          <cell r="B519">
            <v>410</v>
          </cell>
          <cell r="C519" t="str">
            <v>Republic of Korea</v>
          </cell>
          <cell r="D519">
            <v>0</v>
          </cell>
          <cell r="E519">
            <v>6</v>
          </cell>
          <cell r="F519" t="str">
            <v>Wpro</v>
          </cell>
          <cell r="G519">
            <v>5</v>
          </cell>
          <cell r="H519" t="str">
            <v>oai</v>
          </cell>
          <cell r="I519">
            <v>4</v>
          </cell>
          <cell r="J519" t="str">
            <v>high</v>
          </cell>
          <cell r="K519" t="str">
            <v>males</v>
          </cell>
          <cell r="L519" t="str">
            <v>1995-2000</v>
          </cell>
          <cell r="M519">
            <v>801.593</v>
          </cell>
          <cell r="N519">
            <v>25.487</v>
          </cell>
          <cell r="O519">
            <v>7.92</v>
          </cell>
          <cell r="P519">
            <v>36.791</v>
          </cell>
          <cell r="Q519">
            <v>83.785</v>
          </cell>
          <cell r="R519">
            <v>182.774</v>
          </cell>
          <cell r="S519">
            <v>192.209</v>
          </cell>
          <cell r="T519">
            <v>272.62699999999995</v>
          </cell>
        </row>
        <row r="520">
          <cell r="A520">
            <v>110</v>
          </cell>
          <cell r="B520">
            <v>414</v>
          </cell>
          <cell r="C520" t="str">
            <v>Kuwait</v>
          </cell>
          <cell r="D520">
            <v>0</v>
          </cell>
          <cell r="E520">
            <v>3</v>
          </cell>
          <cell r="F520" t="str">
            <v>Emro</v>
          </cell>
          <cell r="G520">
            <v>8</v>
          </cell>
          <cell r="H520" t="str">
            <v>mec</v>
          </cell>
          <cell r="I520">
            <v>4</v>
          </cell>
          <cell r="J520" t="str">
            <v>high</v>
          </cell>
          <cell r="K520" t="str">
            <v>males</v>
          </cell>
          <cell r="L520" t="str">
            <v>1995-2000</v>
          </cell>
          <cell r="M520">
            <v>12.31</v>
          </cell>
          <cell r="N520">
            <v>1.704</v>
          </cell>
          <cell r="O520">
            <v>0.367</v>
          </cell>
          <cell r="P520">
            <v>0.661</v>
          </cell>
          <cell r="Q520">
            <v>1.07</v>
          </cell>
          <cell r="R520">
            <v>2.564</v>
          </cell>
          <cell r="S520">
            <v>2.314</v>
          </cell>
          <cell r="T520">
            <v>3.63</v>
          </cell>
        </row>
        <row r="521">
          <cell r="A521">
            <v>80</v>
          </cell>
          <cell r="B521">
            <v>417</v>
          </cell>
          <cell r="C521" t="str">
            <v>Kyrgyzstan</v>
          </cell>
          <cell r="D521">
            <v>0</v>
          </cell>
          <cell r="E521">
            <v>4</v>
          </cell>
          <cell r="F521" t="str">
            <v>Euro</v>
          </cell>
          <cell r="G521">
            <v>8</v>
          </cell>
          <cell r="H521" t="str">
            <v>mec</v>
          </cell>
          <cell r="I521">
            <v>1</v>
          </cell>
          <cell r="J521" t="str">
            <v>low and middle</v>
          </cell>
          <cell r="K521" t="str">
            <v>males</v>
          </cell>
          <cell r="L521" t="str">
            <v>1995-2000</v>
          </cell>
          <cell r="M521">
            <v>92.424</v>
          </cell>
          <cell r="N521">
            <v>16.739</v>
          </cell>
          <cell r="O521">
            <v>2.21</v>
          </cell>
          <cell r="P521">
            <v>6.12</v>
          </cell>
          <cell r="Q521">
            <v>11.673</v>
          </cell>
          <cell r="R521">
            <v>14.471999999999998</v>
          </cell>
          <cell r="S521">
            <v>17.609</v>
          </cell>
          <cell r="T521">
            <v>23.601000000000003</v>
          </cell>
        </row>
        <row r="522">
          <cell r="A522">
            <v>93</v>
          </cell>
          <cell r="B522">
            <v>418</v>
          </cell>
          <cell r="C522" t="str">
            <v>Lao People's Dem. Republic</v>
          </cell>
          <cell r="D522">
            <v>0</v>
          </cell>
          <cell r="E522">
            <v>6</v>
          </cell>
          <cell r="F522" t="str">
            <v>Wpro</v>
          </cell>
          <cell r="G522">
            <v>5</v>
          </cell>
          <cell r="H522" t="str">
            <v>oai</v>
          </cell>
          <cell r="I522">
            <v>1</v>
          </cell>
          <cell r="J522" t="str">
            <v>low and middle</v>
          </cell>
          <cell r="K522" t="str">
            <v>males</v>
          </cell>
          <cell r="L522" t="str">
            <v>1995-2000</v>
          </cell>
          <cell r="M522">
            <v>179.639</v>
          </cell>
          <cell r="N522">
            <v>81.674</v>
          </cell>
          <cell r="O522">
            <v>14.610999999999999</v>
          </cell>
          <cell r="P522">
            <v>17.043</v>
          </cell>
          <cell r="Q522">
            <v>15.351000000000003</v>
          </cell>
          <cell r="R522">
            <v>17.038999999999998</v>
          </cell>
          <cell r="S522">
            <v>13.867</v>
          </cell>
          <cell r="T522">
            <v>20.054000000000002</v>
          </cell>
        </row>
        <row r="523">
          <cell r="A523">
            <v>111</v>
          </cell>
          <cell r="B523">
            <v>422</v>
          </cell>
          <cell r="C523" t="str">
            <v>Lebanon</v>
          </cell>
          <cell r="D523">
            <v>0</v>
          </cell>
          <cell r="E523">
            <v>3</v>
          </cell>
          <cell r="F523" t="str">
            <v>Emro</v>
          </cell>
          <cell r="G523">
            <v>8</v>
          </cell>
          <cell r="H523" t="str">
            <v>mec</v>
          </cell>
          <cell r="I523">
            <v>1</v>
          </cell>
          <cell r="J523" t="str">
            <v>low and middle</v>
          </cell>
          <cell r="K523" t="str">
            <v>males</v>
          </cell>
          <cell r="L523" t="str">
            <v>1995-2000</v>
          </cell>
          <cell r="M523">
            <v>52.682</v>
          </cell>
          <cell r="N523">
            <v>7.708</v>
          </cell>
          <cell r="O523">
            <v>1.073</v>
          </cell>
          <cell r="P523">
            <v>3.197</v>
          </cell>
          <cell r="Q523">
            <v>3.304</v>
          </cell>
          <cell r="R523">
            <v>6.099</v>
          </cell>
          <cell r="S523">
            <v>10.262</v>
          </cell>
          <cell r="T523">
            <v>21.039</v>
          </cell>
        </row>
        <row r="524">
          <cell r="A524">
            <v>43</v>
          </cell>
          <cell r="B524">
            <v>426</v>
          </cell>
          <cell r="C524" t="str">
            <v>Lesotho</v>
          </cell>
          <cell r="D524">
            <v>0</v>
          </cell>
          <cell r="E524">
            <v>1</v>
          </cell>
          <cell r="F524" t="str">
            <v>Afro</v>
          </cell>
          <cell r="G524">
            <v>6</v>
          </cell>
          <cell r="H524" t="str">
            <v>ssa</v>
          </cell>
          <cell r="I524">
            <v>1</v>
          </cell>
          <cell r="J524" t="str">
            <v>low and middle</v>
          </cell>
          <cell r="K524" t="str">
            <v>males</v>
          </cell>
          <cell r="L524" t="str">
            <v>1995-2000</v>
          </cell>
          <cell r="M524">
            <v>62.163</v>
          </cell>
          <cell r="N524">
            <v>24.108</v>
          </cell>
          <cell r="O524">
            <v>2.955</v>
          </cell>
          <cell r="P524">
            <v>3.9939999999999998</v>
          </cell>
          <cell r="Q524">
            <v>6.985</v>
          </cell>
          <cell r="R524">
            <v>8.242999999999999</v>
          </cell>
          <cell r="S524">
            <v>5.9879999999999995</v>
          </cell>
          <cell r="T524">
            <v>9.89</v>
          </cell>
        </row>
        <row r="525">
          <cell r="A525">
            <v>137</v>
          </cell>
          <cell r="B525">
            <v>428</v>
          </cell>
          <cell r="C525" t="str">
            <v>Latvia</v>
          </cell>
          <cell r="D525">
            <v>0</v>
          </cell>
          <cell r="E525">
            <v>4</v>
          </cell>
          <cell r="F525" t="str">
            <v>Euro</v>
          </cell>
          <cell r="G525">
            <v>2</v>
          </cell>
          <cell r="H525" t="str">
            <v>fse</v>
          </cell>
          <cell r="I525">
            <v>1</v>
          </cell>
          <cell r="J525" t="str">
            <v>low and middle</v>
          </cell>
          <cell r="K525" t="str">
            <v>males</v>
          </cell>
          <cell r="L525" t="str">
            <v>1995-2000</v>
          </cell>
          <cell r="M525">
            <v>84.818</v>
          </cell>
          <cell r="N525">
            <v>1.805</v>
          </cell>
          <cell r="O525">
            <v>0.874</v>
          </cell>
          <cell r="P525">
            <v>3.4160000000000004</v>
          </cell>
          <cell r="Q525">
            <v>7.89</v>
          </cell>
          <cell r="R525">
            <v>18.288</v>
          </cell>
          <cell r="S525">
            <v>21.247999999999998</v>
          </cell>
          <cell r="T525">
            <v>31.296999999999997</v>
          </cell>
        </row>
        <row r="526">
          <cell r="A526">
            <v>56</v>
          </cell>
          <cell r="B526">
            <v>430</v>
          </cell>
          <cell r="C526" t="str">
            <v>Liberia</v>
          </cell>
          <cell r="D526">
            <v>0</v>
          </cell>
          <cell r="E526">
            <v>1</v>
          </cell>
          <cell r="F526" t="str">
            <v>Afro</v>
          </cell>
          <cell r="G526">
            <v>6</v>
          </cell>
          <cell r="H526" t="str">
            <v>ssa</v>
          </cell>
          <cell r="I526">
            <v>1</v>
          </cell>
          <cell r="J526" t="str">
            <v>low and middle</v>
          </cell>
          <cell r="K526" t="str">
            <v>males</v>
          </cell>
          <cell r="L526" t="str">
            <v>1995-2000</v>
          </cell>
          <cell r="M526">
            <v>112.459</v>
          </cell>
          <cell r="N526">
            <v>53.172</v>
          </cell>
          <cell r="O526">
            <v>8.521</v>
          </cell>
          <cell r="P526">
            <v>10.428</v>
          </cell>
          <cell r="Q526">
            <v>9.607</v>
          </cell>
          <cell r="R526">
            <v>12.168</v>
          </cell>
          <cell r="S526">
            <v>8.578</v>
          </cell>
          <cell r="T526">
            <v>9.985</v>
          </cell>
        </row>
        <row r="527">
          <cell r="A527">
            <v>36</v>
          </cell>
          <cell r="B527">
            <v>434</v>
          </cell>
          <cell r="C527" t="str">
            <v>Libyan Arab Jamahiriya</v>
          </cell>
          <cell r="D527">
            <v>0</v>
          </cell>
          <cell r="E527">
            <v>3</v>
          </cell>
          <cell r="F527" t="str">
            <v>Emro</v>
          </cell>
          <cell r="G527">
            <v>8</v>
          </cell>
          <cell r="H527" t="str">
            <v>mec</v>
          </cell>
          <cell r="I527">
            <v>1</v>
          </cell>
          <cell r="J527" t="str">
            <v>low and middle</v>
          </cell>
          <cell r="K527" t="str">
            <v>males</v>
          </cell>
          <cell r="L527" t="str">
            <v>1995-2000</v>
          </cell>
          <cell r="M527">
            <v>71.721</v>
          </cell>
          <cell r="N527">
            <v>12.58</v>
          </cell>
          <cell r="O527">
            <v>1.387</v>
          </cell>
          <cell r="P527">
            <v>3.676</v>
          </cell>
          <cell r="Q527">
            <v>4.984</v>
          </cell>
          <cell r="R527">
            <v>14.525</v>
          </cell>
          <cell r="S527">
            <v>16.033</v>
          </cell>
          <cell r="T527">
            <v>18.536</v>
          </cell>
        </row>
        <row r="528">
          <cell r="A528">
            <v>138</v>
          </cell>
          <cell r="B528">
            <v>440</v>
          </cell>
          <cell r="C528" t="str">
            <v>Lithuania</v>
          </cell>
          <cell r="D528">
            <v>0</v>
          </cell>
          <cell r="E528">
            <v>4</v>
          </cell>
          <cell r="F528" t="str">
            <v>Euro</v>
          </cell>
          <cell r="G528">
            <v>2</v>
          </cell>
          <cell r="H528" t="str">
            <v>fse</v>
          </cell>
          <cell r="I528">
            <v>1</v>
          </cell>
          <cell r="J528" t="str">
            <v>low and middle</v>
          </cell>
          <cell r="K528" t="str">
            <v>males</v>
          </cell>
          <cell r="L528" t="str">
            <v>1995-2000</v>
          </cell>
          <cell r="M528">
            <v>116.166</v>
          </cell>
          <cell r="N528">
            <v>2.963</v>
          </cell>
          <cell r="O528">
            <v>0.913</v>
          </cell>
          <cell r="P528">
            <v>4.634</v>
          </cell>
          <cell r="Q528">
            <v>12.2</v>
          </cell>
          <cell r="R528">
            <v>23.562</v>
          </cell>
          <cell r="S528">
            <v>26.45</v>
          </cell>
          <cell r="T528">
            <v>45.443999999999996</v>
          </cell>
        </row>
        <row r="529">
          <cell r="A529">
            <v>159</v>
          </cell>
          <cell r="B529">
            <v>442</v>
          </cell>
          <cell r="C529" t="str">
            <v>Luxembourg</v>
          </cell>
          <cell r="D529">
            <v>0</v>
          </cell>
          <cell r="E529">
            <v>4</v>
          </cell>
          <cell r="F529" t="str">
            <v>Euro</v>
          </cell>
          <cell r="G529">
            <v>1</v>
          </cell>
          <cell r="H529" t="str">
            <v>eme</v>
          </cell>
          <cell r="I529">
            <v>4</v>
          </cell>
          <cell r="J529" t="str">
            <v>high</v>
          </cell>
          <cell r="K529" t="str">
            <v>males</v>
          </cell>
          <cell r="L529" t="str">
            <v>1995-2000</v>
          </cell>
          <cell r="M529">
            <v>10.155</v>
          </cell>
          <cell r="N529">
            <v>0.118</v>
          </cell>
          <cell r="O529">
            <v>0.024</v>
          </cell>
          <cell r="P529">
            <v>0.195</v>
          </cell>
          <cell r="Q529">
            <v>0.34199999999999997</v>
          </cell>
          <cell r="R529">
            <v>1.323</v>
          </cell>
          <cell r="S529">
            <v>2.122</v>
          </cell>
          <cell r="T529">
            <v>6.031</v>
          </cell>
        </row>
        <row r="530">
          <cell r="A530">
            <v>70</v>
          </cell>
          <cell r="B530">
            <v>446</v>
          </cell>
          <cell r="C530" t="str">
            <v>Macau</v>
          </cell>
          <cell r="G530">
            <v>5</v>
          </cell>
          <cell r="H530" t="str">
            <v>oai</v>
          </cell>
          <cell r="I530">
            <v>4</v>
          </cell>
          <cell r="J530" t="str">
            <v>high</v>
          </cell>
          <cell r="K530" t="str">
            <v>males</v>
          </cell>
          <cell r="L530" t="str">
            <v>1995-2000</v>
          </cell>
          <cell r="M530">
            <v>5.308</v>
          </cell>
          <cell r="N530">
            <v>0.186</v>
          </cell>
          <cell r="O530">
            <v>0.033</v>
          </cell>
          <cell r="P530">
            <v>0.10400000000000001</v>
          </cell>
          <cell r="Q530">
            <v>0.279</v>
          </cell>
          <cell r="R530">
            <v>0.756</v>
          </cell>
          <cell r="S530">
            <v>0.965</v>
          </cell>
          <cell r="T530">
            <v>2.985</v>
          </cell>
        </row>
        <row r="531">
          <cell r="A531">
            <v>13</v>
          </cell>
          <cell r="B531">
            <v>450</v>
          </cell>
          <cell r="C531" t="str">
            <v>Madagascar</v>
          </cell>
          <cell r="D531">
            <v>0</v>
          </cell>
          <cell r="E531">
            <v>1</v>
          </cell>
          <cell r="F531" t="str">
            <v>Afro</v>
          </cell>
          <cell r="G531">
            <v>6</v>
          </cell>
          <cell r="H531" t="str">
            <v>ssa</v>
          </cell>
          <cell r="I531">
            <v>1</v>
          </cell>
          <cell r="J531" t="str">
            <v>low and middle</v>
          </cell>
          <cell r="K531" t="str">
            <v>males</v>
          </cell>
          <cell r="L531" t="str">
            <v>1995-2000</v>
          </cell>
          <cell r="M531">
            <v>419.9</v>
          </cell>
          <cell r="N531">
            <v>185.942</v>
          </cell>
          <cell r="O531">
            <v>20.208</v>
          </cell>
          <cell r="P531">
            <v>36.522</v>
          </cell>
          <cell r="Q531">
            <v>36.405</v>
          </cell>
          <cell r="R531">
            <v>41.244</v>
          </cell>
          <cell r="S531">
            <v>36.069</v>
          </cell>
          <cell r="T531">
            <v>63.51</v>
          </cell>
        </row>
        <row r="532">
          <cell r="A532">
            <v>14</v>
          </cell>
          <cell r="B532">
            <v>454</v>
          </cell>
          <cell r="C532" t="str">
            <v>Malawi</v>
          </cell>
          <cell r="D532">
            <v>0</v>
          </cell>
          <cell r="E532">
            <v>1</v>
          </cell>
          <cell r="F532" t="str">
            <v>Afro</v>
          </cell>
          <cell r="G532">
            <v>6</v>
          </cell>
          <cell r="H532" t="str">
            <v>ssa</v>
          </cell>
          <cell r="I532">
            <v>1</v>
          </cell>
          <cell r="J532" t="str">
            <v>low and middle</v>
          </cell>
          <cell r="K532" t="str">
            <v>males</v>
          </cell>
          <cell r="L532" t="str">
            <v>1995-2000</v>
          </cell>
          <cell r="M532">
            <v>593.596</v>
          </cell>
          <cell r="N532">
            <v>282.057</v>
          </cell>
          <cell r="O532">
            <v>57.904</v>
          </cell>
          <cell r="P532">
            <v>43.439</v>
          </cell>
          <cell r="Q532">
            <v>76.986</v>
          </cell>
          <cell r="R532">
            <v>66.69800000000001</v>
          </cell>
          <cell r="S532">
            <v>30.615</v>
          </cell>
          <cell r="T532">
            <v>35.897</v>
          </cell>
        </row>
        <row r="533">
          <cell r="A533">
            <v>94</v>
          </cell>
          <cell r="B533">
            <v>458</v>
          </cell>
          <cell r="C533" t="str">
            <v>Malaysia</v>
          </cell>
          <cell r="D533">
            <v>0</v>
          </cell>
          <cell r="E533">
            <v>6</v>
          </cell>
          <cell r="F533" t="str">
            <v>Wpro</v>
          </cell>
          <cell r="G533">
            <v>5</v>
          </cell>
          <cell r="H533" t="str">
            <v>oai</v>
          </cell>
          <cell r="I533">
            <v>1</v>
          </cell>
          <cell r="J533" t="str">
            <v>low and middle</v>
          </cell>
          <cell r="K533" t="str">
            <v>males</v>
          </cell>
          <cell r="L533" t="str">
            <v>1995-2000</v>
          </cell>
          <cell r="M533">
            <v>284.794</v>
          </cell>
          <cell r="N533">
            <v>22.777</v>
          </cell>
          <cell r="O533">
            <v>5.543</v>
          </cell>
          <cell r="P533">
            <v>20.731</v>
          </cell>
          <cell r="Q533">
            <v>26.9</v>
          </cell>
          <cell r="R533">
            <v>51.598</v>
          </cell>
          <cell r="S533">
            <v>58.818</v>
          </cell>
          <cell r="T533">
            <v>98.42699999999999</v>
          </cell>
        </row>
        <row r="534">
          <cell r="A534">
            <v>81</v>
          </cell>
          <cell r="B534">
            <v>462</v>
          </cell>
          <cell r="C534" t="str">
            <v>Maldives</v>
          </cell>
          <cell r="D534">
            <v>0</v>
          </cell>
          <cell r="E534">
            <v>5</v>
          </cell>
          <cell r="F534" t="str">
            <v>Searo</v>
          </cell>
          <cell r="G534">
            <v>5</v>
          </cell>
          <cell r="H534" t="str">
            <v>oai</v>
          </cell>
          <cell r="I534">
            <v>1</v>
          </cell>
          <cell r="J534" t="str">
            <v>low and middle</v>
          </cell>
          <cell r="K534" t="str">
            <v>males</v>
          </cell>
          <cell r="L534" t="str">
            <v>1995-2000</v>
          </cell>
          <cell r="M534">
            <v>4.571</v>
          </cell>
          <cell r="N534">
            <v>1.263</v>
          </cell>
          <cell r="O534">
            <v>0.162</v>
          </cell>
          <cell r="P534">
            <v>0.32799999999999996</v>
          </cell>
          <cell r="Q534">
            <v>0.321</v>
          </cell>
          <cell r="R534">
            <v>0.542</v>
          </cell>
          <cell r="S534">
            <v>0.729</v>
          </cell>
          <cell r="T534">
            <v>1.2259999999999998</v>
          </cell>
        </row>
        <row r="535">
          <cell r="A535">
            <v>57</v>
          </cell>
          <cell r="B535">
            <v>466</v>
          </cell>
          <cell r="C535" t="str">
            <v>Mali</v>
          </cell>
          <cell r="D535">
            <v>0</v>
          </cell>
          <cell r="E535">
            <v>1</v>
          </cell>
          <cell r="F535" t="str">
            <v>Afro</v>
          </cell>
          <cell r="G535">
            <v>6</v>
          </cell>
          <cell r="H535" t="str">
            <v>ssa</v>
          </cell>
          <cell r="I535">
            <v>1</v>
          </cell>
          <cell r="J535" t="str">
            <v>low and middle</v>
          </cell>
          <cell r="K535" t="str">
            <v>males</v>
          </cell>
          <cell r="L535" t="str">
            <v>1995-2000</v>
          </cell>
          <cell r="M535">
            <v>434.639</v>
          </cell>
          <cell r="N535">
            <v>297.746</v>
          </cell>
          <cell r="O535">
            <v>30.116</v>
          </cell>
          <cell r="P535">
            <v>26.433999999999997</v>
          </cell>
          <cell r="Q535">
            <v>17.534</v>
          </cell>
          <cell r="R535">
            <v>17.31</v>
          </cell>
          <cell r="S535">
            <v>16.1</v>
          </cell>
          <cell r="T535">
            <v>29.398999999999997</v>
          </cell>
        </row>
        <row r="536">
          <cell r="A536">
            <v>148</v>
          </cell>
          <cell r="B536">
            <v>470</v>
          </cell>
          <cell r="C536" t="str">
            <v>Malta</v>
          </cell>
          <cell r="D536">
            <v>0</v>
          </cell>
          <cell r="E536">
            <v>4</v>
          </cell>
          <cell r="F536" t="str">
            <v>Euro</v>
          </cell>
          <cell r="G536">
            <v>8</v>
          </cell>
          <cell r="H536" t="str">
            <v>mec</v>
          </cell>
          <cell r="I536">
            <v>1</v>
          </cell>
          <cell r="J536" t="str">
            <v>low and middle</v>
          </cell>
          <cell r="K536" t="str">
            <v>males</v>
          </cell>
          <cell r="L536" t="str">
            <v>1995-2000</v>
          </cell>
          <cell r="M536">
            <v>7.472</v>
          </cell>
          <cell r="N536">
            <v>0.142</v>
          </cell>
          <cell r="O536">
            <v>0.025</v>
          </cell>
          <cell r="P536">
            <v>0.122</v>
          </cell>
          <cell r="Q536">
            <v>0.195</v>
          </cell>
          <cell r="R536">
            <v>0.815</v>
          </cell>
          <cell r="S536">
            <v>1.42</v>
          </cell>
          <cell r="T536">
            <v>4.753</v>
          </cell>
        </row>
        <row r="537">
          <cell r="A537">
            <v>171</v>
          </cell>
          <cell r="B537">
            <v>474</v>
          </cell>
          <cell r="C537" t="str">
            <v>Martinique</v>
          </cell>
          <cell r="G537">
            <v>7</v>
          </cell>
          <cell r="H537" t="str">
            <v>lac</v>
          </cell>
          <cell r="I537">
            <v>4</v>
          </cell>
          <cell r="J537" t="str">
            <v>high</v>
          </cell>
          <cell r="K537" t="str">
            <v>males</v>
          </cell>
          <cell r="L537" t="str">
            <v>1995-2000</v>
          </cell>
          <cell r="M537">
            <v>6.403</v>
          </cell>
          <cell r="N537">
            <v>0.14</v>
          </cell>
          <cell r="O537">
            <v>0.03</v>
          </cell>
          <cell r="P537">
            <v>0.242</v>
          </cell>
          <cell r="Q537">
            <v>0.40700000000000003</v>
          </cell>
          <cell r="R537">
            <v>0.779</v>
          </cell>
          <cell r="S537">
            <v>1.179</v>
          </cell>
          <cell r="T537">
            <v>3.6259999999999994</v>
          </cell>
        </row>
        <row r="538">
          <cell r="A538">
            <v>58</v>
          </cell>
          <cell r="B538">
            <v>478</v>
          </cell>
          <cell r="C538" t="str">
            <v>Mauritania</v>
          </cell>
          <cell r="D538">
            <v>0</v>
          </cell>
          <cell r="E538">
            <v>1</v>
          </cell>
          <cell r="F538" t="str">
            <v>Afro</v>
          </cell>
          <cell r="G538">
            <v>6</v>
          </cell>
          <cell r="H538" t="str">
            <v>ssa</v>
          </cell>
          <cell r="I538">
            <v>1</v>
          </cell>
          <cell r="J538" t="str">
            <v>low and middle</v>
          </cell>
          <cell r="K538" t="str">
            <v>males</v>
          </cell>
          <cell r="L538" t="str">
            <v>1995-2000</v>
          </cell>
          <cell r="M538">
            <v>86.247</v>
          </cell>
          <cell r="N538">
            <v>40.324</v>
          </cell>
          <cell r="O538">
            <v>7.007</v>
          </cell>
          <cell r="P538">
            <v>8.806</v>
          </cell>
          <cell r="Q538">
            <v>7.2379999999999995</v>
          </cell>
          <cell r="R538">
            <v>7.303</v>
          </cell>
          <cell r="S538">
            <v>6.07</v>
          </cell>
          <cell r="T538">
            <v>9.499</v>
          </cell>
        </row>
        <row r="539">
          <cell r="A539">
            <v>15</v>
          </cell>
          <cell r="B539">
            <v>480</v>
          </cell>
          <cell r="C539" t="str">
            <v>Mauritius (2)</v>
          </cell>
          <cell r="D539">
            <v>0</v>
          </cell>
          <cell r="E539">
            <v>1</v>
          </cell>
          <cell r="F539" t="str">
            <v>Afro</v>
          </cell>
          <cell r="G539">
            <v>5</v>
          </cell>
          <cell r="H539" t="str">
            <v>oai</v>
          </cell>
          <cell r="I539">
            <v>1</v>
          </cell>
          <cell r="J539" t="str">
            <v>low and middle</v>
          </cell>
          <cell r="K539" t="str">
            <v>males</v>
          </cell>
          <cell r="L539" t="str">
            <v>1995-2000</v>
          </cell>
          <cell r="M539">
            <v>20.752</v>
          </cell>
          <cell r="N539">
            <v>1.043</v>
          </cell>
          <cell r="O539">
            <v>0.135</v>
          </cell>
          <cell r="P539">
            <v>0.819</v>
          </cell>
          <cell r="Q539">
            <v>2.234</v>
          </cell>
          <cell r="R539">
            <v>4.392</v>
          </cell>
          <cell r="S539">
            <v>4.457</v>
          </cell>
          <cell r="T539">
            <v>7.672</v>
          </cell>
        </row>
        <row r="540">
          <cell r="A540">
            <v>181</v>
          </cell>
          <cell r="B540">
            <v>484</v>
          </cell>
          <cell r="C540" t="str">
            <v>Mexico</v>
          </cell>
          <cell r="D540">
            <v>0</v>
          </cell>
          <cell r="E540">
            <v>2</v>
          </cell>
          <cell r="F540" t="str">
            <v>Amro</v>
          </cell>
          <cell r="G540">
            <v>7</v>
          </cell>
          <cell r="H540" t="str">
            <v>lac</v>
          </cell>
          <cell r="I540">
            <v>1</v>
          </cell>
          <cell r="J540" t="str">
            <v>low and middle</v>
          </cell>
          <cell r="K540" t="str">
            <v>males</v>
          </cell>
          <cell r="L540" t="str">
            <v>1995-2000</v>
          </cell>
          <cell r="M540">
            <v>1358.856</v>
          </cell>
          <cell r="N540">
            <v>247.254</v>
          </cell>
          <cell r="O540">
            <v>32.063</v>
          </cell>
          <cell r="P540">
            <v>135.795</v>
          </cell>
          <cell r="Q540">
            <v>158.132</v>
          </cell>
          <cell r="R540">
            <v>199.05700000000002</v>
          </cell>
          <cell r="S540">
            <v>181.378</v>
          </cell>
          <cell r="T540">
            <v>405.1770000000001</v>
          </cell>
        </row>
        <row r="541">
          <cell r="A541">
            <v>71</v>
          </cell>
          <cell r="B541">
            <v>496</v>
          </cell>
          <cell r="C541" t="str">
            <v>Mongolia</v>
          </cell>
          <cell r="D541">
            <v>0</v>
          </cell>
          <cell r="E541">
            <v>6</v>
          </cell>
          <cell r="F541" t="str">
            <v>Wpro</v>
          </cell>
          <cell r="G541">
            <v>5</v>
          </cell>
          <cell r="H541" t="str">
            <v>oai</v>
          </cell>
          <cell r="I541">
            <v>1</v>
          </cell>
          <cell r="J541" t="str">
            <v>low and middle</v>
          </cell>
          <cell r="K541" t="str">
            <v>males</v>
          </cell>
          <cell r="L541" t="str">
            <v>1995-2000</v>
          </cell>
          <cell r="M541">
            <v>42.685</v>
          </cell>
          <cell r="N541">
            <v>10.771</v>
          </cell>
          <cell r="O541">
            <v>1.157</v>
          </cell>
          <cell r="P541">
            <v>2.214</v>
          </cell>
          <cell r="Q541">
            <v>3.5220000000000002</v>
          </cell>
          <cell r="R541">
            <v>6.261</v>
          </cell>
          <cell r="S541">
            <v>6.947</v>
          </cell>
          <cell r="T541">
            <v>11.812999999999999</v>
          </cell>
        </row>
        <row r="542">
          <cell r="A542">
            <v>126</v>
          </cell>
          <cell r="B542">
            <v>498</v>
          </cell>
          <cell r="C542" t="str">
            <v>Republic of Moldova</v>
          </cell>
          <cell r="D542">
            <v>0</v>
          </cell>
          <cell r="E542">
            <v>4</v>
          </cell>
          <cell r="F542" t="str">
            <v>Euro</v>
          </cell>
          <cell r="G542">
            <v>2</v>
          </cell>
          <cell r="H542" t="str">
            <v>fse</v>
          </cell>
          <cell r="I542">
            <v>1</v>
          </cell>
          <cell r="J542" t="str">
            <v>low and middle</v>
          </cell>
          <cell r="K542" t="str">
            <v>males</v>
          </cell>
          <cell r="L542" t="str">
            <v>1995-2000</v>
          </cell>
          <cell r="M542">
            <v>120.872</v>
          </cell>
          <cell r="N542">
            <v>6.108</v>
          </cell>
          <cell r="O542">
            <v>1.306</v>
          </cell>
          <cell r="P542">
            <v>5.84</v>
          </cell>
          <cell r="Q542">
            <v>12.327</v>
          </cell>
          <cell r="R542">
            <v>24.31</v>
          </cell>
          <cell r="S542">
            <v>27.497</v>
          </cell>
          <cell r="T542">
            <v>43.484</v>
          </cell>
        </row>
        <row r="543">
          <cell r="A543">
            <v>37</v>
          </cell>
          <cell r="B543">
            <v>504</v>
          </cell>
          <cell r="C543" t="str">
            <v>Morocco</v>
          </cell>
          <cell r="D543">
            <v>0</v>
          </cell>
          <cell r="E543">
            <v>3</v>
          </cell>
          <cell r="F543" t="str">
            <v>Emro</v>
          </cell>
          <cell r="G543">
            <v>8</v>
          </cell>
          <cell r="H543" t="str">
            <v>mec</v>
          </cell>
          <cell r="I543">
            <v>1</v>
          </cell>
          <cell r="J543" t="str">
            <v>low and middle</v>
          </cell>
          <cell r="K543" t="str">
            <v>males</v>
          </cell>
          <cell r="L543" t="str">
            <v>1995-2000</v>
          </cell>
          <cell r="M543">
            <v>493.94</v>
          </cell>
          <cell r="N543">
            <v>129.207</v>
          </cell>
          <cell r="O543">
            <v>15.091000000000001</v>
          </cell>
          <cell r="P543">
            <v>36.748</v>
          </cell>
          <cell r="Q543">
            <v>37.955</v>
          </cell>
          <cell r="R543">
            <v>54.473</v>
          </cell>
          <cell r="S543">
            <v>69.399</v>
          </cell>
          <cell r="T543">
            <v>151.067</v>
          </cell>
        </row>
        <row r="544">
          <cell r="A544">
            <v>16</v>
          </cell>
          <cell r="B544">
            <v>508</v>
          </cell>
          <cell r="C544" t="str">
            <v>Mozambique</v>
          </cell>
          <cell r="D544">
            <v>0</v>
          </cell>
          <cell r="E544">
            <v>1</v>
          </cell>
          <cell r="F544" t="str">
            <v>Afro</v>
          </cell>
          <cell r="G544">
            <v>6</v>
          </cell>
          <cell r="H544" t="str">
            <v>ssa</v>
          </cell>
          <cell r="I544">
            <v>1</v>
          </cell>
          <cell r="J544" t="str">
            <v>low and middle</v>
          </cell>
          <cell r="K544" t="str">
            <v>males</v>
          </cell>
          <cell r="L544" t="str">
            <v>1995-2000</v>
          </cell>
          <cell r="M544">
            <v>899.598</v>
          </cell>
          <cell r="N544">
            <v>401.849</v>
          </cell>
          <cell r="O544">
            <v>82.126</v>
          </cell>
          <cell r="P544">
            <v>80.062</v>
          </cell>
          <cell r="Q544">
            <v>101.414</v>
          </cell>
          <cell r="R544">
            <v>96.38100000000001</v>
          </cell>
          <cell r="S544">
            <v>60.012</v>
          </cell>
          <cell r="T544">
            <v>77.75399999999999</v>
          </cell>
        </row>
        <row r="545">
          <cell r="A545">
            <v>112</v>
          </cell>
          <cell r="B545">
            <v>512</v>
          </cell>
          <cell r="C545" t="str">
            <v>Oman</v>
          </cell>
          <cell r="D545">
            <v>0</v>
          </cell>
          <cell r="E545">
            <v>3</v>
          </cell>
          <cell r="F545" t="str">
            <v>Emro</v>
          </cell>
          <cell r="G545">
            <v>8</v>
          </cell>
          <cell r="H545" t="str">
            <v>mec</v>
          </cell>
          <cell r="I545">
            <v>1</v>
          </cell>
          <cell r="J545" t="str">
            <v>low and middle</v>
          </cell>
          <cell r="K545" t="str">
            <v>males</v>
          </cell>
          <cell r="L545" t="str">
            <v>1995-2000</v>
          </cell>
          <cell r="M545">
            <v>29.431</v>
          </cell>
          <cell r="N545">
            <v>7.615</v>
          </cell>
          <cell r="O545">
            <v>0.9279999999999999</v>
          </cell>
          <cell r="P545">
            <v>1.8719999999999999</v>
          </cell>
          <cell r="Q545">
            <v>2.492</v>
          </cell>
          <cell r="R545">
            <v>5.44</v>
          </cell>
          <cell r="S545">
            <v>4.1530000000000005</v>
          </cell>
          <cell r="T545">
            <v>6.931</v>
          </cell>
        </row>
        <row r="546">
          <cell r="A546">
            <v>44</v>
          </cell>
          <cell r="B546">
            <v>516</v>
          </cell>
          <cell r="C546" t="str">
            <v>Namibia</v>
          </cell>
          <cell r="D546">
            <v>0</v>
          </cell>
          <cell r="E546">
            <v>1</v>
          </cell>
          <cell r="F546" t="str">
            <v>Afro</v>
          </cell>
          <cell r="G546">
            <v>6</v>
          </cell>
          <cell r="H546" t="str">
            <v>ssa</v>
          </cell>
          <cell r="I546">
            <v>1</v>
          </cell>
          <cell r="J546" t="str">
            <v>low and middle</v>
          </cell>
          <cell r="K546" t="str">
            <v>males</v>
          </cell>
          <cell r="L546" t="str">
            <v>1995-2000</v>
          </cell>
          <cell r="M546">
            <v>55.457</v>
          </cell>
          <cell r="N546">
            <v>18.358</v>
          </cell>
          <cell r="O546">
            <v>3.798</v>
          </cell>
          <cell r="P546">
            <v>5.215</v>
          </cell>
          <cell r="Q546">
            <v>8.257</v>
          </cell>
          <cell r="R546">
            <v>7.83</v>
          </cell>
          <cell r="S546">
            <v>4.838</v>
          </cell>
          <cell r="T546">
            <v>7.1610000000000005</v>
          </cell>
        </row>
        <row r="547">
          <cell r="A547">
            <v>82</v>
          </cell>
          <cell r="B547">
            <v>524</v>
          </cell>
          <cell r="C547" t="str">
            <v>Nepal</v>
          </cell>
          <cell r="D547">
            <v>0</v>
          </cell>
          <cell r="E547">
            <v>5</v>
          </cell>
          <cell r="F547" t="str">
            <v>Searo</v>
          </cell>
          <cell r="G547">
            <v>5</v>
          </cell>
          <cell r="H547" t="str">
            <v>oai</v>
          </cell>
          <cell r="I547">
            <v>1</v>
          </cell>
          <cell r="J547" t="str">
            <v>low and middle</v>
          </cell>
          <cell r="K547" t="str">
            <v>males</v>
          </cell>
          <cell r="L547" t="str">
            <v>1995-2000</v>
          </cell>
          <cell r="M547">
            <v>615.774</v>
          </cell>
          <cell r="N547">
            <v>220.426</v>
          </cell>
          <cell r="O547">
            <v>28.588</v>
          </cell>
          <cell r="P547">
            <v>50.7</v>
          </cell>
          <cell r="Q547">
            <v>48.95</v>
          </cell>
          <cell r="R547">
            <v>75.85</v>
          </cell>
          <cell r="S547">
            <v>74.512</v>
          </cell>
          <cell r="T547">
            <v>116.74800000000002</v>
          </cell>
        </row>
        <row r="548">
          <cell r="A548">
            <v>160</v>
          </cell>
          <cell r="B548">
            <v>528</v>
          </cell>
          <cell r="C548" t="str">
            <v>Netherlands</v>
          </cell>
          <cell r="D548">
            <v>0</v>
          </cell>
          <cell r="E548">
            <v>4</v>
          </cell>
          <cell r="F548" t="str">
            <v>Euro</v>
          </cell>
          <cell r="G548">
            <v>1</v>
          </cell>
          <cell r="H548" t="str">
            <v>eme</v>
          </cell>
          <cell r="I548">
            <v>4</v>
          </cell>
          <cell r="J548" t="str">
            <v>high</v>
          </cell>
          <cell r="K548" t="str">
            <v>males</v>
          </cell>
          <cell r="L548" t="str">
            <v>1995-2000</v>
          </cell>
          <cell r="M548">
            <v>342.746</v>
          </cell>
          <cell r="N548">
            <v>4.075</v>
          </cell>
          <cell r="O548">
            <v>0.895</v>
          </cell>
          <cell r="P548">
            <v>4.666</v>
          </cell>
          <cell r="Q548">
            <v>11.184000000000001</v>
          </cell>
          <cell r="R548">
            <v>38.294</v>
          </cell>
          <cell r="S548">
            <v>64.453</v>
          </cell>
          <cell r="T548">
            <v>219.179</v>
          </cell>
        </row>
        <row r="549">
          <cell r="A549">
            <v>172</v>
          </cell>
          <cell r="B549">
            <v>530</v>
          </cell>
          <cell r="C549" t="str">
            <v>Netherlands Antilles</v>
          </cell>
          <cell r="G549">
            <v>7</v>
          </cell>
          <cell r="H549" t="str">
            <v>lac</v>
          </cell>
          <cell r="I549">
            <v>4</v>
          </cell>
          <cell r="J549" t="str">
            <v>high</v>
          </cell>
          <cell r="K549" t="str">
            <v>males</v>
          </cell>
          <cell r="L549" t="str">
            <v>1995-2000</v>
          </cell>
          <cell r="M549">
            <v>3.409</v>
          </cell>
          <cell r="N549">
            <v>0.188</v>
          </cell>
          <cell r="O549">
            <v>0.027</v>
          </cell>
          <cell r="P549">
            <v>0.09</v>
          </cell>
          <cell r="Q549">
            <v>0.16399999999999998</v>
          </cell>
          <cell r="R549">
            <v>0.502</v>
          </cell>
          <cell r="S549">
            <v>0.661</v>
          </cell>
          <cell r="T549">
            <v>1.777</v>
          </cell>
        </row>
        <row r="550">
          <cell r="A550">
            <v>206</v>
          </cell>
          <cell r="B550">
            <v>540</v>
          </cell>
          <cell r="C550" t="str">
            <v>New Caledonia</v>
          </cell>
          <cell r="G550">
            <v>5</v>
          </cell>
          <cell r="H550" t="str">
            <v>oai</v>
          </cell>
          <cell r="I550">
            <v>4</v>
          </cell>
          <cell r="J550" t="str">
            <v>high</v>
          </cell>
          <cell r="K550" t="str">
            <v>males</v>
          </cell>
          <cell r="L550" t="str">
            <v>1995-2000</v>
          </cell>
          <cell r="M550">
            <v>3.345</v>
          </cell>
          <cell r="N550">
            <v>0.195</v>
          </cell>
          <cell r="O550">
            <v>0.045</v>
          </cell>
          <cell r="P550">
            <v>0.27</v>
          </cell>
          <cell r="Q550">
            <v>0.276</v>
          </cell>
          <cell r="R550">
            <v>0.657</v>
          </cell>
          <cell r="S550">
            <v>0.715</v>
          </cell>
          <cell r="T550">
            <v>1.187</v>
          </cell>
        </row>
        <row r="551">
          <cell r="A551">
            <v>209</v>
          </cell>
          <cell r="B551">
            <v>548</v>
          </cell>
          <cell r="C551" t="str">
            <v>Vanuatu</v>
          </cell>
          <cell r="D551">
            <v>0</v>
          </cell>
          <cell r="E551">
            <v>6</v>
          </cell>
          <cell r="F551" t="str">
            <v>Wpro</v>
          </cell>
          <cell r="G551">
            <v>5</v>
          </cell>
          <cell r="H551" t="str">
            <v>oai</v>
          </cell>
          <cell r="I551">
            <v>1</v>
          </cell>
          <cell r="J551" t="str">
            <v>low and middle</v>
          </cell>
          <cell r="K551" t="str">
            <v>males</v>
          </cell>
          <cell r="L551" t="str">
            <v>1995-2000</v>
          </cell>
          <cell r="M551">
            <v>3.17</v>
          </cell>
          <cell r="N551">
            <v>0.822</v>
          </cell>
          <cell r="O551">
            <v>0.107</v>
          </cell>
          <cell r="P551">
            <v>0.213</v>
          </cell>
          <cell r="Q551">
            <v>0.22</v>
          </cell>
          <cell r="R551">
            <v>0.42</v>
          </cell>
          <cell r="S551">
            <v>0.41600000000000004</v>
          </cell>
          <cell r="T551">
            <v>0.972</v>
          </cell>
        </row>
        <row r="552">
          <cell r="A552">
            <v>203</v>
          </cell>
          <cell r="B552">
            <v>554</v>
          </cell>
          <cell r="C552" t="str">
            <v>New Zealand</v>
          </cell>
          <cell r="D552">
            <v>0</v>
          </cell>
          <cell r="E552">
            <v>6</v>
          </cell>
          <cell r="F552" t="str">
            <v>Wpro</v>
          </cell>
          <cell r="G552">
            <v>1</v>
          </cell>
          <cell r="H552" t="str">
            <v>eme</v>
          </cell>
          <cell r="I552">
            <v>4</v>
          </cell>
          <cell r="J552" t="str">
            <v>high</v>
          </cell>
          <cell r="K552" t="str">
            <v>males</v>
          </cell>
          <cell r="L552" t="str">
            <v>1995-2000</v>
          </cell>
          <cell r="M552">
            <v>77.643</v>
          </cell>
          <cell r="N552">
            <v>1.325</v>
          </cell>
          <cell r="O552">
            <v>0.351</v>
          </cell>
          <cell r="P552">
            <v>2.7860000000000005</v>
          </cell>
          <cell r="Q552">
            <v>3.39</v>
          </cell>
          <cell r="R552">
            <v>8.721</v>
          </cell>
          <cell r="S552">
            <v>13.507000000000001</v>
          </cell>
          <cell r="T552">
            <v>47.562999999999995</v>
          </cell>
        </row>
        <row r="553">
          <cell r="A553">
            <v>182</v>
          </cell>
          <cell r="B553">
            <v>558</v>
          </cell>
          <cell r="C553" t="str">
            <v>Nicaragua</v>
          </cell>
          <cell r="D553">
            <v>0</v>
          </cell>
          <cell r="E553">
            <v>2</v>
          </cell>
          <cell r="F553" t="str">
            <v>Amro</v>
          </cell>
          <cell r="G553">
            <v>7</v>
          </cell>
          <cell r="H553" t="str">
            <v>lac</v>
          </cell>
          <cell r="I553">
            <v>1</v>
          </cell>
          <cell r="J553" t="str">
            <v>low and middle</v>
          </cell>
          <cell r="K553" t="str">
            <v>males</v>
          </cell>
          <cell r="L553" t="str">
            <v>1995-2000</v>
          </cell>
          <cell r="M553">
            <v>76.381</v>
          </cell>
          <cell r="N553">
            <v>28.074</v>
          </cell>
          <cell r="O553">
            <v>3.6690000000000005</v>
          </cell>
          <cell r="P553">
            <v>8.74</v>
          </cell>
          <cell r="Q553">
            <v>7.722</v>
          </cell>
          <cell r="R553">
            <v>7.505</v>
          </cell>
          <cell r="S553">
            <v>7.002000000000001</v>
          </cell>
          <cell r="T553">
            <v>13.669</v>
          </cell>
        </row>
        <row r="554">
          <cell r="A554">
            <v>59</v>
          </cell>
          <cell r="B554">
            <v>562</v>
          </cell>
          <cell r="C554" t="str">
            <v>Niger</v>
          </cell>
          <cell r="D554">
            <v>0</v>
          </cell>
          <cell r="E554">
            <v>1</v>
          </cell>
          <cell r="F554" t="str">
            <v>Afro</v>
          </cell>
          <cell r="G554">
            <v>6</v>
          </cell>
          <cell r="H554" t="str">
            <v>ssa</v>
          </cell>
          <cell r="I554">
            <v>1</v>
          </cell>
          <cell r="J554" t="str">
            <v>low and middle</v>
          </cell>
          <cell r="K554" t="str">
            <v>males</v>
          </cell>
          <cell r="L554" t="str">
            <v>1995-2000</v>
          </cell>
          <cell r="M554">
            <v>440.53</v>
          </cell>
          <cell r="N554">
            <v>246.016</v>
          </cell>
          <cell r="O554">
            <v>39.727</v>
          </cell>
          <cell r="P554">
            <v>40.162000000000006</v>
          </cell>
          <cell r="Q554">
            <v>31.659</v>
          </cell>
          <cell r="R554">
            <v>30.128</v>
          </cell>
          <cell r="S554">
            <v>22.923000000000002</v>
          </cell>
          <cell r="T554">
            <v>29.915</v>
          </cell>
        </row>
        <row r="555">
          <cell r="A555">
            <v>60</v>
          </cell>
          <cell r="B555">
            <v>566</v>
          </cell>
          <cell r="C555" t="str">
            <v>Nigeria</v>
          </cell>
          <cell r="D555">
            <v>0</v>
          </cell>
          <cell r="E555">
            <v>1</v>
          </cell>
          <cell r="F555" t="str">
            <v>Afro</v>
          </cell>
          <cell r="G555">
            <v>6</v>
          </cell>
          <cell r="H555" t="str">
            <v>ssa</v>
          </cell>
          <cell r="I555">
            <v>1</v>
          </cell>
          <cell r="J555" t="str">
            <v>low and middle</v>
          </cell>
          <cell r="K555" t="str">
            <v>males</v>
          </cell>
          <cell r="L555" t="str">
            <v>1995-2000</v>
          </cell>
          <cell r="M555">
            <v>4017.22</v>
          </cell>
          <cell r="N555">
            <v>1631.068</v>
          </cell>
          <cell r="O555">
            <v>452.237</v>
          </cell>
          <cell r="P555">
            <v>421.11699999999996</v>
          </cell>
          <cell r="Q555">
            <v>421.0690000000001</v>
          </cell>
          <cell r="R555">
            <v>422.858</v>
          </cell>
          <cell r="S555">
            <v>290.363</v>
          </cell>
          <cell r="T555">
            <v>378.50800000000004</v>
          </cell>
        </row>
        <row r="556">
          <cell r="A556">
            <v>139</v>
          </cell>
          <cell r="B556">
            <v>578</v>
          </cell>
          <cell r="C556" t="str">
            <v>Norway</v>
          </cell>
          <cell r="D556">
            <v>0</v>
          </cell>
          <cell r="E556">
            <v>4</v>
          </cell>
          <cell r="F556" t="str">
            <v>Euro</v>
          </cell>
          <cell r="G556">
            <v>1</v>
          </cell>
          <cell r="H556" t="str">
            <v>eme</v>
          </cell>
          <cell r="I556">
            <v>4</v>
          </cell>
          <cell r="J556" t="str">
            <v>high</v>
          </cell>
          <cell r="K556" t="str">
            <v>males</v>
          </cell>
          <cell r="L556" t="str">
            <v>1995-2000</v>
          </cell>
          <cell r="M556">
            <v>114.165</v>
          </cell>
          <cell r="N556">
            <v>1.018</v>
          </cell>
          <cell r="O556">
            <v>0.258</v>
          </cell>
          <cell r="P556">
            <v>1.6270000000000002</v>
          </cell>
          <cell r="Q556">
            <v>3.593</v>
          </cell>
          <cell r="R556">
            <v>10.312999999999999</v>
          </cell>
          <cell r="S556">
            <v>17.055</v>
          </cell>
          <cell r="T556">
            <v>80.30099999999999</v>
          </cell>
        </row>
        <row r="557">
          <cell r="A557">
            <v>83</v>
          </cell>
          <cell r="B557">
            <v>586</v>
          </cell>
          <cell r="C557" t="str">
            <v>Pakistan</v>
          </cell>
          <cell r="D557">
            <v>0</v>
          </cell>
          <cell r="E557">
            <v>3</v>
          </cell>
          <cell r="F557" t="str">
            <v>Emro</v>
          </cell>
          <cell r="G557">
            <v>8</v>
          </cell>
          <cell r="H557" t="str">
            <v>mec</v>
          </cell>
          <cell r="I557">
            <v>1</v>
          </cell>
          <cell r="J557" t="str">
            <v>low and middle</v>
          </cell>
          <cell r="K557" t="str">
            <v>males</v>
          </cell>
          <cell r="L557" t="str">
            <v>1995-2000</v>
          </cell>
          <cell r="M557">
            <v>3047.144</v>
          </cell>
          <cell r="N557">
            <v>1431.179</v>
          </cell>
          <cell r="O557">
            <v>127.165</v>
          </cell>
          <cell r="P557">
            <v>110.75</v>
          </cell>
          <cell r="Q557">
            <v>168.131</v>
          </cell>
          <cell r="R557">
            <v>308.585</v>
          </cell>
          <cell r="S557">
            <v>347.707</v>
          </cell>
          <cell r="T557">
            <v>553.627</v>
          </cell>
        </row>
        <row r="558">
          <cell r="A558">
            <v>183</v>
          </cell>
          <cell r="B558">
            <v>591</v>
          </cell>
          <cell r="C558" t="str">
            <v>Panama</v>
          </cell>
          <cell r="D558">
            <v>0</v>
          </cell>
          <cell r="E558">
            <v>2</v>
          </cell>
          <cell r="F558" t="str">
            <v>Amro</v>
          </cell>
          <cell r="G558">
            <v>7</v>
          </cell>
          <cell r="H558" t="str">
            <v>lac</v>
          </cell>
          <cell r="I558">
            <v>1</v>
          </cell>
          <cell r="J558" t="str">
            <v>low and middle</v>
          </cell>
          <cell r="K558" t="str">
            <v>males</v>
          </cell>
          <cell r="L558" t="str">
            <v>1995-2000</v>
          </cell>
          <cell r="M558">
            <v>39.752</v>
          </cell>
          <cell r="N558">
            <v>4.708</v>
          </cell>
          <cell r="O558">
            <v>0.766</v>
          </cell>
          <cell r="P558">
            <v>2.8419999999999996</v>
          </cell>
          <cell r="Q558">
            <v>3.2189999999999994</v>
          </cell>
          <cell r="R558">
            <v>5.168</v>
          </cell>
          <cell r="S558">
            <v>5.9719999999999995</v>
          </cell>
          <cell r="T558">
            <v>17.076999999999998</v>
          </cell>
        </row>
        <row r="559">
          <cell r="A559">
            <v>207</v>
          </cell>
          <cell r="B559">
            <v>598</v>
          </cell>
          <cell r="C559" t="str">
            <v>Papua New Guinea</v>
          </cell>
          <cell r="D559">
            <v>0</v>
          </cell>
          <cell r="E559">
            <v>6</v>
          </cell>
          <cell r="F559" t="str">
            <v>Wpro</v>
          </cell>
          <cell r="G559">
            <v>5</v>
          </cell>
          <cell r="H559" t="str">
            <v>oai</v>
          </cell>
          <cell r="I559">
            <v>1</v>
          </cell>
          <cell r="J559" t="str">
            <v>low and middle</v>
          </cell>
          <cell r="K559" t="str">
            <v>males</v>
          </cell>
          <cell r="L559" t="str">
            <v>1995-2000</v>
          </cell>
          <cell r="M559">
            <v>118.181</v>
          </cell>
          <cell r="N559">
            <v>29.587</v>
          </cell>
          <cell r="O559">
            <v>4.279</v>
          </cell>
          <cell r="P559">
            <v>10.358</v>
          </cell>
          <cell r="Q559">
            <v>13.415</v>
          </cell>
          <cell r="R559">
            <v>21.875999999999998</v>
          </cell>
          <cell r="S559">
            <v>19.868000000000002</v>
          </cell>
          <cell r="T559">
            <v>18.798</v>
          </cell>
        </row>
        <row r="560">
          <cell r="A560">
            <v>192</v>
          </cell>
          <cell r="B560">
            <v>600</v>
          </cell>
          <cell r="C560" t="str">
            <v>Paraguay</v>
          </cell>
          <cell r="D560">
            <v>0</v>
          </cell>
          <cell r="E560">
            <v>2</v>
          </cell>
          <cell r="F560" t="str">
            <v>Amro</v>
          </cell>
          <cell r="G560">
            <v>7</v>
          </cell>
          <cell r="H560" t="str">
            <v>lac</v>
          </cell>
          <cell r="I560">
            <v>1</v>
          </cell>
          <cell r="J560" t="str">
            <v>low and middle</v>
          </cell>
          <cell r="K560" t="str">
            <v>males</v>
          </cell>
          <cell r="L560" t="str">
            <v>1995-2000</v>
          </cell>
          <cell r="M560">
            <v>74.989</v>
          </cell>
          <cell r="N560">
            <v>22.316</v>
          </cell>
          <cell r="O560">
            <v>2.536</v>
          </cell>
          <cell r="P560">
            <v>4.855</v>
          </cell>
          <cell r="Q560">
            <v>5.929</v>
          </cell>
          <cell r="R560">
            <v>9.644</v>
          </cell>
          <cell r="S560">
            <v>9.255</v>
          </cell>
          <cell r="T560">
            <v>20.454</v>
          </cell>
        </row>
        <row r="561">
          <cell r="A561">
            <v>193</v>
          </cell>
          <cell r="B561">
            <v>604</v>
          </cell>
          <cell r="C561" t="str">
            <v>Peru</v>
          </cell>
          <cell r="D561">
            <v>0</v>
          </cell>
          <cell r="E561">
            <v>2</v>
          </cell>
          <cell r="F561" t="str">
            <v>Amro</v>
          </cell>
          <cell r="G561">
            <v>7</v>
          </cell>
          <cell r="H561" t="str">
            <v>lac</v>
          </cell>
          <cell r="I561">
            <v>1</v>
          </cell>
          <cell r="J561" t="str">
            <v>low and middle</v>
          </cell>
          <cell r="K561" t="str">
            <v>males</v>
          </cell>
          <cell r="L561" t="str">
            <v>1995-2000</v>
          </cell>
          <cell r="M561">
            <v>434.684</v>
          </cell>
          <cell r="N561">
            <v>112.54</v>
          </cell>
          <cell r="O561">
            <v>16.364</v>
          </cell>
          <cell r="P561">
            <v>31.195999999999998</v>
          </cell>
          <cell r="Q561">
            <v>37.897</v>
          </cell>
          <cell r="R561">
            <v>58.4</v>
          </cell>
          <cell r="S561">
            <v>61.233999999999995</v>
          </cell>
          <cell r="T561">
            <v>117.053</v>
          </cell>
        </row>
        <row r="562">
          <cell r="A562">
            <v>96</v>
          </cell>
          <cell r="B562">
            <v>608</v>
          </cell>
          <cell r="C562" t="str">
            <v>Philippines</v>
          </cell>
          <cell r="D562">
            <v>0</v>
          </cell>
          <cell r="E562">
            <v>6</v>
          </cell>
          <cell r="F562" t="str">
            <v>Wpro</v>
          </cell>
          <cell r="G562">
            <v>5</v>
          </cell>
          <cell r="H562" t="str">
            <v>oai</v>
          </cell>
          <cell r="I562">
            <v>1</v>
          </cell>
          <cell r="J562" t="str">
            <v>low and middle</v>
          </cell>
          <cell r="K562" t="str">
            <v>males</v>
          </cell>
          <cell r="L562" t="str">
            <v>1995-2000</v>
          </cell>
          <cell r="M562">
            <v>1131.261</v>
          </cell>
          <cell r="N562">
            <v>259.427</v>
          </cell>
          <cell r="O562">
            <v>35.1</v>
          </cell>
          <cell r="P562">
            <v>84.044</v>
          </cell>
          <cell r="Q562">
            <v>97.15</v>
          </cell>
          <cell r="R562">
            <v>169.03199999999998</v>
          </cell>
          <cell r="S562">
            <v>172.541</v>
          </cell>
          <cell r="T562">
            <v>313.96700000000004</v>
          </cell>
        </row>
        <row r="563">
          <cell r="A563">
            <v>125</v>
          </cell>
          <cell r="B563">
            <v>616</v>
          </cell>
          <cell r="C563" t="str">
            <v>Poland</v>
          </cell>
          <cell r="D563">
            <v>0</v>
          </cell>
          <cell r="E563">
            <v>4</v>
          </cell>
          <cell r="F563" t="str">
            <v>Euro</v>
          </cell>
          <cell r="G563">
            <v>2</v>
          </cell>
          <cell r="H563" t="str">
            <v>fse</v>
          </cell>
          <cell r="I563">
            <v>1</v>
          </cell>
          <cell r="J563" t="str">
            <v>low and middle</v>
          </cell>
          <cell r="K563" t="str">
            <v>males</v>
          </cell>
          <cell r="L563" t="str">
            <v>1995-2000</v>
          </cell>
          <cell r="M563">
            <v>1023.578</v>
          </cell>
          <cell r="N563">
            <v>21.296</v>
          </cell>
          <cell r="O563">
            <v>4.508</v>
          </cell>
          <cell r="P563">
            <v>25.374000000000002</v>
          </cell>
          <cell r="Q563">
            <v>70.705</v>
          </cell>
          <cell r="R563">
            <v>187.62</v>
          </cell>
          <cell r="S563">
            <v>244.06099999999998</v>
          </cell>
          <cell r="T563">
            <v>470.01400000000007</v>
          </cell>
        </row>
        <row r="564">
          <cell r="A564">
            <v>149</v>
          </cell>
          <cell r="B564">
            <v>620</v>
          </cell>
          <cell r="C564" t="str">
            <v>Portugal</v>
          </cell>
          <cell r="D564">
            <v>0</v>
          </cell>
          <cell r="E564">
            <v>4</v>
          </cell>
          <cell r="F564" t="str">
            <v>Euro</v>
          </cell>
          <cell r="G564">
            <v>1</v>
          </cell>
          <cell r="H564" t="str">
            <v>eme</v>
          </cell>
          <cell r="I564">
            <v>4</v>
          </cell>
          <cell r="J564" t="str">
            <v>high</v>
          </cell>
          <cell r="K564" t="str">
            <v>males</v>
          </cell>
          <cell r="L564" t="str">
            <v>1995-2000</v>
          </cell>
          <cell r="M564">
            <v>277.234</v>
          </cell>
          <cell r="N564">
            <v>3.346</v>
          </cell>
          <cell r="O564">
            <v>1.131</v>
          </cell>
          <cell r="P564">
            <v>7.8469999999999995</v>
          </cell>
          <cell r="Q564">
            <v>11.405999999999999</v>
          </cell>
          <cell r="R564">
            <v>31.335</v>
          </cell>
          <cell r="S564">
            <v>53.902</v>
          </cell>
          <cell r="T564">
            <v>168.26699999999997</v>
          </cell>
        </row>
        <row r="565">
          <cell r="A565">
            <v>55</v>
          </cell>
          <cell r="B565">
            <v>624</v>
          </cell>
          <cell r="C565" t="str">
            <v>Guinea-Bissau</v>
          </cell>
          <cell r="D565">
            <v>0</v>
          </cell>
          <cell r="E565">
            <v>1</v>
          </cell>
          <cell r="F565" t="str">
            <v>Afro</v>
          </cell>
          <cell r="G565">
            <v>6</v>
          </cell>
          <cell r="H565" t="str">
            <v>ssa</v>
          </cell>
          <cell r="I565">
            <v>1</v>
          </cell>
          <cell r="J565" t="str">
            <v>low and middle</v>
          </cell>
          <cell r="K565" t="str">
            <v>males</v>
          </cell>
          <cell r="L565" t="str">
            <v>1995-2000</v>
          </cell>
          <cell r="M565">
            <v>59.038</v>
          </cell>
          <cell r="N565">
            <v>26.951</v>
          </cell>
          <cell r="O565">
            <v>6.12</v>
          </cell>
          <cell r="P565">
            <v>4.9270000000000005</v>
          </cell>
          <cell r="Q565">
            <v>5.006</v>
          </cell>
          <cell r="R565">
            <v>5.6080000000000005</v>
          </cell>
          <cell r="S565">
            <v>4.464</v>
          </cell>
          <cell r="T565">
            <v>5.962</v>
          </cell>
        </row>
        <row r="566">
          <cell r="A566">
            <v>91</v>
          </cell>
          <cell r="B566">
            <v>626</v>
          </cell>
          <cell r="C566" t="str">
            <v>East Timor</v>
          </cell>
          <cell r="K566" t="str">
            <v>males</v>
          </cell>
          <cell r="L566" t="str">
            <v>1995-2000</v>
          </cell>
          <cell r="M566">
            <v>33.788</v>
          </cell>
          <cell r="N566">
            <v>14.33</v>
          </cell>
          <cell r="O566">
            <v>2.101</v>
          </cell>
          <cell r="P566">
            <v>3.412</v>
          </cell>
          <cell r="Q566">
            <v>4.105</v>
          </cell>
          <cell r="R566">
            <v>4.188000000000001</v>
          </cell>
          <cell r="S566">
            <v>2.784</v>
          </cell>
          <cell r="T566">
            <v>2.868</v>
          </cell>
        </row>
        <row r="567">
          <cell r="A567">
            <v>173</v>
          </cell>
          <cell r="B567">
            <v>630</v>
          </cell>
          <cell r="C567" t="str">
            <v>Puerto Rico</v>
          </cell>
          <cell r="G567">
            <v>7</v>
          </cell>
          <cell r="H567" t="str">
            <v>lac</v>
          </cell>
          <cell r="I567">
            <v>1</v>
          </cell>
          <cell r="J567" t="str">
            <v>low and middle</v>
          </cell>
          <cell r="K567" t="str">
            <v>males</v>
          </cell>
          <cell r="L567" t="str">
            <v>1995-2000</v>
          </cell>
          <cell r="M567">
            <v>88.149</v>
          </cell>
          <cell r="N567">
            <v>2.56</v>
          </cell>
          <cell r="O567">
            <v>0.39599999999999996</v>
          </cell>
          <cell r="P567">
            <v>5.83</v>
          </cell>
          <cell r="Q567">
            <v>10.471</v>
          </cell>
          <cell r="R567">
            <v>13.823</v>
          </cell>
          <cell r="S567">
            <v>13.199</v>
          </cell>
          <cell r="T567">
            <v>41.87</v>
          </cell>
        </row>
        <row r="568">
          <cell r="A568">
            <v>113</v>
          </cell>
          <cell r="B568">
            <v>634</v>
          </cell>
          <cell r="C568" t="str">
            <v>Qatar</v>
          </cell>
          <cell r="D568">
            <v>0</v>
          </cell>
          <cell r="E568">
            <v>3</v>
          </cell>
          <cell r="F568" t="str">
            <v>Emro</v>
          </cell>
          <cell r="G568">
            <v>8</v>
          </cell>
          <cell r="H568" t="str">
            <v>mec</v>
          </cell>
          <cell r="I568">
            <v>4</v>
          </cell>
          <cell r="J568" t="str">
            <v>high</v>
          </cell>
          <cell r="K568" t="str">
            <v>males</v>
          </cell>
          <cell r="L568" t="str">
            <v>1995-2000</v>
          </cell>
          <cell r="M568">
            <v>8.385</v>
          </cell>
          <cell r="N568">
            <v>0.745</v>
          </cell>
          <cell r="O568">
            <v>0.126</v>
          </cell>
          <cell r="P568">
            <v>0.313</v>
          </cell>
          <cell r="Q568">
            <v>1.295</v>
          </cell>
          <cell r="R568">
            <v>2.9539999999999997</v>
          </cell>
          <cell r="S568">
            <v>1.822</v>
          </cell>
          <cell r="T568">
            <v>1.13</v>
          </cell>
        </row>
        <row r="569">
          <cell r="A569">
            <v>17</v>
          </cell>
          <cell r="B569">
            <v>638</v>
          </cell>
          <cell r="C569" t="str">
            <v>Reunion</v>
          </cell>
          <cell r="G569">
            <v>5</v>
          </cell>
          <cell r="H569" t="str">
            <v>oai</v>
          </cell>
          <cell r="I569">
            <v>4</v>
          </cell>
          <cell r="J569" t="str">
            <v>high</v>
          </cell>
          <cell r="K569" t="str">
            <v>males</v>
          </cell>
          <cell r="L569" t="str">
            <v>1995-2000</v>
          </cell>
          <cell r="M569">
            <v>10.006</v>
          </cell>
          <cell r="N569">
            <v>0.367</v>
          </cell>
          <cell r="O569">
            <v>0.064</v>
          </cell>
          <cell r="P569">
            <v>0.423</v>
          </cell>
          <cell r="Q569">
            <v>0.98</v>
          </cell>
          <cell r="R569">
            <v>1.989</v>
          </cell>
          <cell r="S569">
            <v>2.234</v>
          </cell>
          <cell r="T569">
            <v>3.949</v>
          </cell>
        </row>
        <row r="570">
          <cell r="A570">
            <v>127</v>
          </cell>
          <cell r="B570">
            <v>642</v>
          </cell>
          <cell r="C570" t="str">
            <v>Romania</v>
          </cell>
          <cell r="D570">
            <v>0</v>
          </cell>
          <cell r="E570">
            <v>4</v>
          </cell>
          <cell r="F570" t="str">
            <v>Euro</v>
          </cell>
          <cell r="G570">
            <v>2</v>
          </cell>
          <cell r="H570" t="str">
            <v>fse</v>
          </cell>
          <cell r="I570">
            <v>1</v>
          </cell>
          <cell r="J570" t="str">
            <v>low and middle</v>
          </cell>
          <cell r="K570" t="str">
            <v>males</v>
          </cell>
          <cell r="L570" t="str">
            <v>1995-2000</v>
          </cell>
          <cell r="M570">
            <v>697.547</v>
          </cell>
          <cell r="N570">
            <v>21.781</v>
          </cell>
          <cell r="O570">
            <v>5.319</v>
          </cell>
          <cell r="P570">
            <v>20.692999999999998</v>
          </cell>
          <cell r="Q570">
            <v>47.855</v>
          </cell>
          <cell r="R570">
            <v>120.108</v>
          </cell>
          <cell r="S570">
            <v>161.045</v>
          </cell>
          <cell r="T570">
            <v>320.7459999999999</v>
          </cell>
        </row>
        <row r="571">
          <cell r="A571">
            <v>128</v>
          </cell>
          <cell r="B571">
            <v>643</v>
          </cell>
          <cell r="C571" t="str">
            <v>Russian Federation</v>
          </cell>
          <cell r="D571">
            <v>0</v>
          </cell>
          <cell r="E571">
            <v>4</v>
          </cell>
          <cell r="F571" t="str">
            <v>Euro</v>
          </cell>
          <cell r="G571">
            <v>2</v>
          </cell>
          <cell r="H571" t="str">
            <v>fse</v>
          </cell>
          <cell r="I571">
            <v>1</v>
          </cell>
          <cell r="J571" t="str">
            <v>low and middle</v>
          </cell>
          <cell r="K571" t="str">
            <v>males</v>
          </cell>
          <cell r="L571" t="str">
            <v>1995-2000</v>
          </cell>
          <cell r="M571">
            <v>5272.422</v>
          </cell>
          <cell r="N571">
            <v>95.303</v>
          </cell>
          <cell r="O571">
            <v>37.825</v>
          </cell>
          <cell r="P571">
            <v>257.762</v>
          </cell>
          <cell r="Q571">
            <v>744.187</v>
          </cell>
          <cell r="R571">
            <v>1265.027</v>
          </cell>
          <cell r="S571">
            <v>1365.509</v>
          </cell>
          <cell r="T571">
            <v>1506.8090000000002</v>
          </cell>
        </row>
        <row r="572">
          <cell r="A572">
            <v>18</v>
          </cell>
          <cell r="B572">
            <v>646</v>
          </cell>
          <cell r="C572" t="str">
            <v>Rwanda</v>
          </cell>
          <cell r="D572">
            <v>0</v>
          </cell>
          <cell r="E572">
            <v>1</v>
          </cell>
          <cell r="F572" t="str">
            <v>Afro</v>
          </cell>
          <cell r="G572">
            <v>6</v>
          </cell>
          <cell r="H572" t="str">
            <v>ssa</v>
          </cell>
          <cell r="I572">
            <v>1</v>
          </cell>
          <cell r="J572" t="str">
            <v>low and middle</v>
          </cell>
          <cell r="K572" t="str">
            <v>males</v>
          </cell>
          <cell r="L572" t="str">
            <v>1995-2000</v>
          </cell>
          <cell r="M572">
            <v>349.26</v>
          </cell>
          <cell r="N572">
            <v>159.334</v>
          </cell>
          <cell r="O572">
            <v>36.922</v>
          </cell>
          <cell r="P572">
            <v>33.878</v>
          </cell>
          <cell r="Q572">
            <v>44.803000000000004</v>
          </cell>
          <cell r="R572">
            <v>38.735</v>
          </cell>
          <cell r="S572">
            <v>18.597</v>
          </cell>
          <cell r="T572">
            <v>16.991</v>
          </cell>
        </row>
        <row r="573">
          <cell r="A573">
            <v>114</v>
          </cell>
          <cell r="B573">
            <v>682</v>
          </cell>
          <cell r="C573" t="str">
            <v>Saudi Arabia</v>
          </cell>
          <cell r="D573">
            <v>0</v>
          </cell>
          <cell r="E573">
            <v>3</v>
          </cell>
          <cell r="F573" t="str">
            <v>Emro</v>
          </cell>
          <cell r="G573">
            <v>8</v>
          </cell>
          <cell r="H573" t="str">
            <v>mec</v>
          </cell>
          <cell r="I573">
            <v>1</v>
          </cell>
          <cell r="J573" t="str">
            <v>low and middle</v>
          </cell>
          <cell r="K573" t="str">
            <v>males</v>
          </cell>
          <cell r="L573" t="str">
            <v>1995-2000</v>
          </cell>
          <cell r="M573">
            <v>248.899</v>
          </cell>
          <cell r="N573">
            <v>53.326</v>
          </cell>
          <cell r="O573">
            <v>6.106</v>
          </cell>
          <cell r="P573">
            <v>14.274000000000001</v>
          </cell>
          <cell r="Q573">
            <v>25.086</v>
          </cell>
          <cell r="R573">
            <v>46.891999999999996</v>
          </cell>
          <cell r="S573">
            <v>39.315</v>
          </cell>
          <cell r="T573">
            <v>63.9</v>
          </cell>
        </row>
        <row r="574">
          <cell r="A574">
            <v>61</v>
          </cell>
          <cell r="B574">
            <v>686</v>
          </cell>
          <cell r="C574" t="str">
            <v>Senegal</v>
          </cell>
          <cell r="D574">
            <v>0</v>
          </cell>
          <cell r="E574">
            <v>1</v>
          </cell>
          <cell r="F574" t="str">
            <v>Afro</v>
          </cell>
          <cell r="G574">
            <v>6</v>
          </cell>
          <cell r="H574" t="str">
            <v>ssa</v>
          </cell>
          <cell r="I574">
            <v>1</v>
          </cell>
          <cell r="J574" t="str">
            <v>low and middle</v>
          </cell>
          <cell r="K574" t="str">
            <v>males</v>
          </cell>
          <cell r="L574" t="str">
            <v>1995-2000</v>
          </cell>
          <cell r="M574">
            <v>307.756</v>
          </cell>
          <cell r="N574">
            <v>108.201</v>
          </cell>
          <cell r="O574">
            <v>29.836</v>
          </cell>
          <cell r="P574">
            <v>36.923</v>
          </cell>
          <cell r="Q574">
            <v>30.948</v>
          </cell>
          <cell r="R574">
            <v>35.149</v>
          </cell>
          <cell r="S574">
            <v>30.353</v>
          </cell>
          <cell r="T574">
            <v>36.346</v>
          </cell>
        </row>
        <row r="575">
          <cell r="A575">
            <v>62</v>
          </cell>
          <cell r="B575">
            <v>694</v>
          </cell>
          <cell r="C575" t="str">
            <v>Sierra Leone</v>
          </cell>
          <cell r="D575">
            <v>0</v>
          </cell>
          <cell r="E575">
            <v>1</v>
          </cell>
          <cell r="F575" t="str">
            <v>Afro</v>
          </cell>
          <cell r="G575">
            <v>6</v>
          </cell>
          <cell r="H575" t="str">
            <v>ssa</v>
          </cell>
          <cell r="I575">
            <v>1</v>
          </cell>
          <cell r="J575" t="str">
            <v>low and middle</v>
          </cell>
          <cell r="K575" t="str">
            <v>males</v>
          </cell>
          <cell r="L575" t="str">
            <v>1995-2000</v>
          </cell>
          <cell r="M575">
            <v>303.102</v>
          </cell>
          <cell r="N575">
            <v>152.749</v>
          </cell>
          <cell r="O575">
            <v>33.037</v>
          </cell>
          <cell r="P575">
            <v>26.723999999999997</v>
          </cell>
          <cell r="Q575">
            <v>27.844</v>
          </cell>
          <cell r="R575">
            <v>26.348</v>
          </cell>
          <cell r="S575">
            <v>17.491</v>
          </cell>
          <cell r="T575">
            <v>18.909000000000002</v>
          </cell>
        </row>
        <row r="576">
          <cell r="A576">
            <v>97</v>
          </cell>
          <cell r="B576">
            <v>702</v>
          </cell>
          <cell r="C576" t="str">
            <v>Singapore</v>
          </cell>
          <cell r="D576">
            <v>0</v>
          </cell>
          <cell r="E576">
            <v>6</v>
          </cell>
          <cell r="F576" t="str">
            <v>Wpro</v>
          </cell>
          <cell r="G576">
            <v>5</v>
          </cell>
          <cell r="H576" t="str">
            <v>oai</v>
          </cell>
          <cell r="I576">
            <v>4</v>
          </cell>
          <cell r="J576" t="str">
            <v>high</v>
          </cell>
          <cell r="K576" t="str">
            <v>males</v>
          </cell>
          <cell r="L576" t="str">
            <v>1995-2000</v>
          </cell>
          <cell r="M576">
            <v>46.118</v>
          </cell>
          <cell r="N576">
            <v>0.857</v>
          </cell>
          <cell r="O576">
            <v>0.249</v>
          </cell>
          <cell r="P576">
            <v>1.149</v>
          </cell>
          <cell r="Q576">
            <v>2.872</v>
          </cell>
          <cell r="R576">
            <v>8.181000000000001</v>
          </cell>
          <cell r="S576">
            <v>10.963000000000001</v>
          </cell>
          <cell r="T576">
            <v>21.847</v>
          </cell>
        </row>
        <row r="577">
          <cell r="A577">
            <v>129</v>
          </cell>
          <cell r="B577">
            <v>703</v>
          </cell>
          <cell r="C577" t="str">
            <v>Slovakia</v>
          </cell>
          <cell r="D577">
            <v>0</v>
          </cell>
          <cell r="E577">
            <v>4</v>
          </cell>
          <cell r="F577" t="str">
            <v>Euro</v>
          </cell>
          <cell r="G577">
            <v>2</v>
          </cell>
          <cell r="H577" t="str">
            <v>fse</v>
          </cell>
          <cell r="I577">
            <v>1</v>
          </cell>
          <cell r="J577" t="str">
            <v>low and middle</v>
          </cell>
          <cell r="K577" t="str">
            <v>males</v>
          </cell>
          <cell r="L577" t="str">
            <v>1995-2000</v>
          </cell>
          <cell r="M577">
            <v>137.174</v>
          </cell>
          <cell r="N577">
            <v>2.107</v>
          </cell>
          <cell r="O577">
            <v>0.474</v>
          </cell>
          <cell r="P577">
            <v>2.757</v>
          </cell>
          <cell r="Q577">
            <v>8.275</v>
          </cell>
          <cell r="R577">
            <v>25.412</v>
          </cell>
          <cell r="S577">
            <v>31.052999999999997</v>
          </cell>
          <cell r="T577">
            <v>67.096</v>
          </cell>
        </row>
        <row r="578">
          <cell r="A578">
            <v>99</v>
          </cell>
          <cell r="B578">
            <v>704</v>
          </cell>
          <cell r="C578" t="str">
            <v>Viet Nam</v>
          </cell>
          <cell r="D578">
            <v>0</v>
          </cell>
          <cell r="E578">
            <v>6</v>
          </cell>
          <cell r="F578" t="str">
            <v>Wpro</v>
          </cell>
          <cell r="G578">
            <v>5</v>
          </cell>
          <cell r="H578" t="str">
            <v>oai</v>
          </cell>
          <cell r="I578">
            <v>1</v>
          </cell>
          <cell r="J578" t="str">
            <v>low and middle</v>
          </cell>
          <cell r="K578" t="str">
            <v>males</v>
          </cell>
          <cell r="L578" t="str">
            <v>1995-2000</v>
          </cell>
          <cell r="M578">
            <v>1330.98</v>
          </cell>
          <cell r="N578">
            <v>250.828</v>
          </cell>
          <cell r="O578">
            <v>66.292</v>
          </cell>
          <cell r="P578">
            <v>115.62800000000001</v>
          </cell>
          <cell r="Q578">
            <v>123.79100000000001</v>
          </cell>
          <cell r="R578">
            <v>151.165</v>
          </cell>
          <cell r="S578">
            <v>216.503</v>
          </cell>
          <cell r="T578">
            <v>406.7730000000001</v>
          </cell>
        </row>
        <row r="579">
          <cell r="A579">
            <v>150</v>
          </cell>
          <cell r="B579">
            <v>705</v>
          </cell>
          <cell r="C579" t="str">
            <v>Slovenia</v>
          </cell>
          <cell r="D579">
            <v>0</v>
          </cell>
          <cell r="E579">
            <v>4</v>
          </cell>
          <cell r="F579" t="str">
            <v>Euro</v>
          </cell>
          <cell r="G579">
            <v>2</v>
          </cell>
          <cell r="H579" t="str">
            <v>fse</v>
          </cell>
          <cell r="I579">
            <v>1</v>
          </cell>
          <cell r="J579" t="str">
            <v>low and middle</v>
          </cell>
          <cell r="K579" t="str">
            <v>males</v>
          </cell>
          <cell r="L579" t="str">
            <v>1995-2000</v>
          </cell>
          <cell r="M579">
            <v>51.063</v>
          </cell>
          <cell r="N579">
            <v>0.445</v>
          </cell>
          <cell r="O579">
            <v>0.14100000000000001</v>
          </cell>
          <cell r="P579">
            <v>1.4620000000000002</v>
          </cell>
          <cell r="Q579">
            <v>3.168</v>
          </cell>
          <cell r="R579">
            <v>8.982</v>
          </cell>
          <cell r="S579">
            <v>12.352</v>
          </cell>
          <cell r="T579">
            <v>24.513</v>
          </cell>
        </row>
        <row r="580">
          <cell r="A580">
            <v>19</v>
          </cell>
          <cell r="B580">
            <v>706</v>
          </cell>
          <cell r="C580" t="str">
            <v>Somalia</v>
          </cell>
          <cell r="D580">
            <v>0</v>
          </cell>
          <cell r="E580">
            <v>3</v>
          </cell>
          <cell r="F580" t="str">
            <v>Emro</v>
          </cell>
          <cell r="G580">
            <v>6</v>
          </cell>
          <cell r="H580" t="str">
            <v>ssa</v>
          </cell>
          <cell r="I580">
            <v>1</v>
          </cell>
          <cell r="J580" t="str">
            <v>low and middle</v>
          </cell>
          <cell r="K580" t="str">
            <v>males</v>
          </cell>
          <cell r="L580" t="str">
            <v>1995-2000</v>
          </cell>
          <cell r="M580">
            <v>443.628</v>
          </cell>
          <cell r="N580">
            <v>254.286</v>
          </cell>
          <cell r="O580">
            <v>38.74</v>
          </cell>
          <cell r="P580">
            <v>39.607</v>
          </cell>
          <cell r="Q580">
            <v>30.943000000000005</v>
          </cell>
          <cell r="R580">
            <v>28.418999999999997</v>
          </cell>
          <cell r="S580">
            <v>21.795</v>
          </cell>
          <cell r="T580">
            <v>29.837999999999997</v>
          </cell>
        </row>
        <row r="581">
          <cell r="A581">
            <v>45</v>
          </cell>
          <cell r="B581">
            <v>710</v>
          </cell>
          <cell r="C581" t="str">
            <v>South Africa</v>
          </cell>
          <cell r="D581">
            <v>0</v>
          </cell>
          <cell r="E581">
            <v>1</v>
          </cell>
          <cell r="F581" t="str">
            <v>Afro</v>
          </cell>
          <cell r="G581">
            <v>6</v>
          </cell>
          <cell r="H581" t="str">
            <v>ssa</v>
          </cell>
          <cell r="I581">
            <v>1</v>
          </cell>
          <cell r="J581" t="str">
            <v>low and middle</v>
          </cell>
          <cell r="K581" t="str">
            <v>males</v>
          </cell>
          <cell r="L581" t="str">
            <v>1995-2000</v>
          </cell>
          <cell r="M581">
            <v>1300.633</v>
          </cell>
          <cell r="N581">
            <v>264.472</v>
          </cell>
          <cell r="O581">
            <v>46.32599999999999</v>
          </cell>
          <cell r="P581">
            <v>111.57400000000001</v>
          </cell>
          <cell r="Q581">
            <v>239.187</v>
          </cell>
          <cell r="R581">
            <v>288.419</v>
          </cell>
          <cell r="S581">
            <v>182.895</v>
          </cell>
          <cell r="T581">
            <v>167.76</v>
          </cell>
        </row>
        <row r="582">
          <cell r="A582">
            <v>23</v>
          </cell>
          <cell r="B582">
            <v>716</v>
          </cell>
          <cell r="C582" t="str">
            <v>Zimbabwe</v>
          </cell>
          <cell r="D582">
            <v>0</v>
          </cell>
          <cell r="E582">
            <v>1</v>
          </cell>
          <cell r="F582" t="str">
            <v>Afro</v>
          </cell>
          <cell r="G582">
            <v>6</v>
          </cell>
          <cell r="H582" t="str">
            <v>ssa</v>
          </cell>
          <cell r="I582">
            <v>1</v>
          </cell>
          <cell r="J582" t="str">
            <v>low and middle</v>
          </cell>
          <cell r="K582" t="str">
            <v>males</v>
          </cell>
          <cell r="L582" t="str">
            <v>1995-2000</v>
          </cell>
          <cell r="M582">
            <v>490.908</v>
          </cell>
          <cell r="N582">
            <v>112.579</v>
          </cell>
          <cell r="O582">
            <v>27.468</v>
          </cell>
          <cell r="P582">
            <v>54.914</v>
          </cell>
          <cell r="Q582">
            <v>118.80600000000001</v>
          </cell>
          <cell r="R582">
            <v>92.911</v>
          </cell>
          <cell r="S582">
            <v>37.698</v>
          </cell>
          <cell r="T582">
            <v>46.532000000000004</v>
          </cell>
        </row>
        <row r="583">
          <cell r="A583">
            <v>151</v>
          </cell>
          <cell r="B583">
            <v>724</v>
          </cell>
          <cell r="C583" t="str">
            <v>Spain</v>
          </cell>
          <cell r="D583">
            <v>0</v>
          </cell>
          <cell r="E583">
            <v>4</v>
          </cell>
          <cell r="F583" t="str">
            <v>Euro</v>
          </cell>
          <cell r="G583">
            <v>1</v>
          </cell>
          <cell r="H583" t="str">
            <v>eme</v>
          </cell>
          <cell r="I583">
            <v>4</v>
          </cell>
          <cell r="J583" t="str">
            <v>high</v>
          </cell>
          <cell r="K583" t="str">
            <v>males</v>
          </cell>
          <cell r="L583" t="str">
            <v>1995-2000</v>
          </cell>
          <cell r="M583">
            <v>980.955</v>
          </cell>
          <cell r="N583">
            <v>8.234</v>
          </cell>
          <cell r="O583">
            <v>2.584</v>
          </cell>
          <cell r="P583">
            <v>28.598</v>
          </cell>
          <cell r="Q583">
            <v>39.552</v>
          </cell>
          <cell r="R583">
            <v>100.816</v>
          </cell>
          <cell r="S583">
            <v>179.328</v>
          </cell>
          <cell r="T583">
            <v>621.843</v>
          </cell>
        </row>
        <row r="584">
          <cell r="A584">
            <v>40</v>
          </cell>
          <cell r="B584">
            <v>732</v>
          </cell>
          <cell r="C584" t="str">
            <v>Western Sahara</v>
          </cell>
          <cell r="G584">
            <v>8</v>
          </cell>
          <cell r="H584" t="str">
            <v>mec</v>
          </cell>
          <cell r="K584" t="str">
            <v>males</v>
          </cell>
          <cell r="L584" t="str">
            <v>1995-2000</v>
          </cell>
          <cell r="M584">
            <v>6.099</v>
          </cell>
          <cell r="N584">
            <v>2.052</v>
          </cell>
          <cell r="O584">
            <v>0.259</v>
          </cell>
          <cell r="P584">
            <v>0.5680000000000001</v>
          </cell>
          <cell r="Q584">
            <v>0.5569999999999999</v>
          </cell>
          <cell r="R584">
            <v>0.808</v>
          </cell>
          <cell r="S584">
            <v>0.754</v>
          </cell>
          <cell r="T584">
            <v>1.1010000000000002</v>
          </cell>
        </row>
        <row r="585">
          <cell r="A585">
            <v>38</v>
          </cell>
          <cell r="B585">
            <v>736</v>
          </cell>
          <cell r="C585" t="str">
            <v>Sudan</v>
          </cell>
          <cell r="D585">
            <v>0</v>
          </cell>
          <cell r="E585">
            <v>3</v>
          </cell>
          <cell r="F585" t="str">
            <v>Emro</v>
          </cell>
          <cell r="G585">
            <v>6</v>
          </cell>
          <cell r="H585" t="str">
            <v>ssa</v>
          </cell>
          <cell r="I585">
            <v>1</v>
          </cell>
          <cell r="J585" t="str">
            <v>low and middle</v>
          </cell>
          <cell r="K585" t="str">
            <v>males</v>
          </cell>
          <cell r="L585" t="str">
            <v>1995-2000</v>
          </cell>
          <cell r="M585">
            <v>860.268</v>
          </cell>
          <cell r="N585">
            <v>286.976</v>
          </cell>
          <cell r="O585">
            <v>80.122</v>
          </cell>
          <cell r="P585">
            <v>109.066</v>
          </cell>
          <cell r="Q585">
            <v>93.64699999999999</v>
          </cell>
          <cell r="R585">
            <v>97.856</v>
          </cell>
          <cell r="S585">
            <v>79.345</v>
          </cell>
          <cell r="T585">
            <v>113.25600000000001</v>
          </cell>
        </row>
        <row r="586">
          <cell r="A586">
            <v>194</v>
          </cell>
          <cell r="B586">
            <v>740</v>
          </cell>
          <cell r="C586" t="str">
            <v>Suriname</v>
          </cell>
          <cell r="D586">
            <v>0</v>
          </cell>
          <cell r="E586">
            <v>2</v>
          </cell>
          <cell r="F586" t="str">
            <v>Amro</v>
          </cell>
          <cell r="G586">
            <v>7</v>
          </cell>
          <cell r="H586" t="str">
            <v>lac</v>
          </cell>
          <cell r="I586">
            <v>1</v>
          </cell>
          <cell r="J586" t="str">
            <v>low and middle</v>
          </cell>
          <cell r="K586" t="str">
            <v>males</v>
          </cell>
          <cell r="L586" t="str">
            <v>1995-2000</v>
          </cell>
          <cell r="M586">
            <v>6.745</v>
          </cell>
          <cell r="N586">
            <v>0.842</v>
          </cell>
          <cell r="O586">
            <v>0.109</v>
          </cell>
          <cell r="P586">
            <v>0.47600000000000003</v>
          </cell>
          <cell r="Q586">
            <v>0.631</v>
          </cell>
          <cell r="R586">
            <v>0.866</v>
          </cell>
          <cell r="S586">
            <v>1.388</v>
          </cell>
          <cell r="T586">
            <v>2.433</v>
          </cell>
        </row>
        <row r="587">
          <cell r="A587">
            <v>46</v>
          </cell>
          <cell r="B587">
            <v>748</v>
          </cell>
          <cell r="C587" t="str">
            <v>Swaziland</v>
          </cell>
          <cell r="D587">
            <v>0</v>
          </cell>
          <cell r="E587">
            <v>1</v>
          </cell>
          <cell r="F587" t="str">
            <v>Afro</v>
          </cell>
          <cell r="G587">
            <v>6</v>
          </cell>
          <cell r="H587" t="str">
            <v>ssa</v>
          </cell>
          <cell r="I587">
            <v>1</v>
          </cell>
          <cell r="J587" t="str">
            <v>low and middle</v>
          </cell>
          <cell r="K587" t="str">
            <v>males</v>
          </cell>
          <cell r="L587" t="str">
            <v>1995-2000</v>
          </cell>
          <cell r="M587">
            <v>23.036</v>
          </cell>
          <cell r="N587">
            <v>10.045</v>
          </cell>
          <cell r="O587">
            <v>1.799</v>
          </cell>
          <cell r="P587">
            <v>2.685</v>
          </cell>
          <cell r="Q587">
            <v>1.7790000000000004</v>
          </cell>
          <cell r="R587">
            <v>1.955</v>
          </cell>
          <cell r="S587">
            <v>1.8010000000000002</v>
          </cell>
          <cell r="T587">
            <v>2.972</v>
          </cell>
        </row>
        <row r="588">
          <cell r="A588">
            <v>140</v>
          </cell>
          <cell r="B588">
            <v>752</v>
          </cell>
          <cell r="C588" t="str">
            <v>Sweden</v>
          </cell>
          <cell r="D588">
            <v>0</v>
          </cell>
          <cell r="E588">
            <v>4</v>
          </cell>
          <cell r="F588" t="str">
            <v>Euro</v>
          </cell>
          <cell r="G588">
            <v>1</v>
          </cell>
          <cell r="H588" t="str">
            <v>eme</v>
          </cell>
          <cell r="I588">
            <v>4</v>
          </cell>
          <cell r="J588" t="str">
            <v>high</v>
          </cell>
          <cell r="K588" t="str">
            <v>males</v>
          </cell>
          <cell r="L588" t="str">
            <v>1995-2000</v>
          </cell>
          <cell r="M588">
            <v>243.387</v>
          </cell>
          <cell r="N588">
            <v>1.624</v>
          </cell>
          <cell r="O588">
            <v>0.398</v>
          </cell>
          <cell r="P588">
            <v>2.56</v>
          </cell>
          <cell r="Q588">
            <v>5.82</v>
          </cell>
          <cell r="R588">
            <v>21.418</v>
          </cell>
          <cell r="S588">
            <v>33.968</v>
          </cell>
          <cell r="T588">
            <v>177.599</v>
          </cell>
        </row>
        <row r="589">
          <cell r="A589">
            <v>161</v>
          </cell>
          <cell r="B589">
            <v>756</v>
          </cell>
          <cell r="C589" t="str">
            <v>Switzerland</v>
          </cell>
          <cell r="D589">
            <v>0</v>
          </cell>
          <cell r="E589">
            <v>4</v>
          </cell>
          <cell r="F589" t="str">
            <v>Euro</v>
          </cell>
          <cell r="G589">
            <v>1</v>
          </cell>
          <cell r="H589" t="str">
            <v>eme</v>
          </cell>
          <cell r="I589">
            <v>4</v>
          </cell>
          <cell r="J589" t="str">
            <v>high</v>
          </cell>
          <cell r="K589" t="str">
            <v>males</v>
          </cell>
          <cell r="L589" t="str">
            <v>1995-2000</v>
          </cell>
          <cell r="M589">
            <v>160.086</v>
          </cell>
          <cell r="N589">
            <v>2.055</v>
          </cell>
          <cell r="O589">
            <v>0.617</v>
          </cell>
          <cell r="P589">
            <v>4.177</v>
          </cell>
          <cell r="Q589">
            <v>8.095</v>
          </cell>
          <cell r="R589">
            <v>17.323</v>
          </cell>
          <cell r="S589">
            <v>25.055999999999997</v>
          </cell>
          <cell r="T589">
            <v>102.76299999999999</v>
          </cell>
        </row>
        <row r="590">
          <cell r="A590">
            <v>115</v>
          </cell>
          <cell r="B590">
            <v>760</v>
          </cell>
          <cell r="C590" t="str">
            <v>Syrian Arab Republic</v>
          </cell>
          <cell r="D590">
            <v>0</v>
          </cell>
          <cell r="E590">
            <v>3</v>
          </cell>
          <cell r="F590" t="str">
            <v>Emro</v>
          </cell>
          <cell r="G590">
            <v>8</v>
          </cell>
          <cell r="H590" t="str">
            <v>mec</v>
          </cell>
          <cell r="I590">
            <v>1</v>
          </cell>
          <cell r="J590" t="str">
            <v>low and middle</v>
          </cell>
          <cell r="K590" t="str">
            <v>males</v>
          </cell>
          <cell r="L590" t="str">
            <v>1995-2000</v>
          </cell>
          <cell r="M590">
            <v>210.136</v>
          </cell>
          <cell r="N590">
            <v>56.302</v>
          </cell>
          <cell r="O590">
            <v>8.206</v>
          </cell>
          <cell r="P590">
            <v>18.201</v>
          </cell>
          <cell r="Q590">
            <v>16.614</v>
          </cell>
          <cell r="R590">
            <v>24.28</v>
          </cell>
          <cell r="S590">
            <v>30.907</v>
          </cell>
          <cell r="T590">
            <v>55.626</v>
          </cell>
        </row>
        <row r="591">
          <cell r="A591">
            <v>85</v>
          </cell>
          <cell r="B591">
            <v>762</v>
          </cell>
          <cell r="C591" t="str">
            <v>Tajikistan</v>
          </cell>
          <cell r="D591">
            <v>0</v>
          </cell>
          <cell r="E591">
            <v>4</v>
          </cell>
          <cell r="F591" t="str">
            <v>Euro</v>
          </cell>
          <cell r="G591">
            <v>8</v>
          </cell>
          <cell r="H591" t="str">
            <v>mec</v>
          </cell>
          <cell r="I591">
            <v>1</v>
          </cell>
          <cell r="J591" t="str">
            <v>low and middle</v>
          </cell>
          <cell r="K591" t="str">
            <v>males</v>
          </cell>
          <cell r="L591" t="str">
            <v>1995-2000</v>
          </cell>
          <cell r="M591">
            <v>111.385</v>
          </cell>
          <cell r="N591">
            <v>41.5</v>
          </cell>
          <cell r="O591">
            <v>3.955</v>
          </cell>
          <cell r="P591">
            <v>5.435</v>
          </cell>
          <cell r="Q591">
            <v>9.048</v>
          </cell>
          <cell r="R591">
            <v>12.128</v>
          </cell>
          <cell r="S591">
            <v>15.768</v>
          </cell>
          <cell r="T591">
            <v>23.551000000000002</v>
          </cell>
        </row>
        <row r="592">
          <cell r="A592">
            <v>98</v>
          </cell>
          <cell r="B592">
            <v>764</v>
          </cell>
          <cell r="C592" t="str">
            <v>Thailand</v>
          </cell>
          <cell r="D592">
            <v>0</v>
          </cell>
          <cell r="E592">
            <v>5</v>
          </cell>
          <cell r="F592" t="str">
            <v>Searo</v>
          </cell>
          <cell r="G592">
            <v>5</v>
          </cell>
          <cell r="H592" t="str">
            <v>oai</v>
          </cell>
          <cell r="I592">
            <v>1</v>
          </cell>
          <cell r="J592" t="str">
            <v>low and middle</v>
          </cell>
          <cell r="K592" t="str">
            <v>males</v>
          </cell>
          <cell r="L592" t="str">
            <v>1995-2000</v>
          </cell>
          <cell r="M592">
            <v>1132.455</v>
          </cell>
          <cell r="N592">
            <v>96.847</v>
          </cell>
          <cell r="O592">
            <v>29.395</v>
          </cell>
          <cell r="P592">
            <v>92.292</v>
          </cell>
          <cell r="Q592">
            <v>193.23</v>
          </cell>
          <cell r="R592">
            <v>229.50900000000001</v>
          </cell>
          <cell r="S592">
            <v>176.406</v>
          </cell>
          <cell r="T592">
            <v>314.77599999999995</v>
          </cell>
        </row>
        <row r="593">
          <cell r="A593">
            <v>63</v>
          </cell>
          <cell r="B593">
            <v>768</v>
          </cell>
          <cell r="C593" t="str">
            <v>Togo</v>
          </cell>
          <cell r="D593">
            <v>0</v>
          </cell>
          <cell r="E593">
            <v>1</v>
          </cell>
          <cell r="F593" t="str">
            <v>Afro</v>
          </cell>
          <cell r="G593">
            <v>6</v>
          </cell>
          <cell r="H593" t="str">
            <v>ssa</v>
          </cell>
          <cell r="I593">
            <v>1</v>
          </cell>
          <cell r="J593" t="str">
            <v>low and middle</v>
          </cell>
          <cell r="K593" t="str">
            <v>males</v>
          </cell>
          <cell r="L593" t="str">
            <v>1995-2000</v>
          </cell>
          <cell r="M593">
            <v>173.227</v>
          </cell>
          <cell r="N593">
            <v>64.332</v>
          </cell>
          <cell r="O593">
            <v>15.157</v>
          </cell>
          <cell r="P593">
            <v>16.605999999999998</v>
          </cell>
          <cell r="Q593">
            <v>24.568</v>
          </cell>
          <cell r="R593">
            <v>22.454</v>
          </cell>
          <cell r="S593">
            <v>12.471</v>
          </cell>
          <cell r="T593">
            <v>17.639</v>
          </cell>
        </row>
        <row r="594">
          <cell r="A594">
            <v>174</v>
          </cell>
          <cell r="B594">
            <v>780</v>
          </cell>
          <cell r="C594" t="str">
            <v>Trinidad and Tobago</v>
          </cell>
          <cell r="D594">
            <v>0</v>
          </cell>
          <cell r="E594">
            <v>2</v>
          </cell>
          <cell r="F594" t="str">
            <v>Amro</v>
          </cell>
          <cell r="G594">
            <v>7</v>
          </cell>
          <cell r="H594" t="str">
            <v>lac</v>
          </cell>
          <cell r="I594">
            <v>1</v>
          </cell>
          <cell r="J594" t="str">
            <v>low and middle</v>
          </cell>
          <cell r="K594" t="str">
            <v>males</v>
          </cell>
          <cell r="L594" t="str">
            <v>1995-2000</v>
          </cell>
          <cell r="M594">
            <v>20.454</v>
          </cell>
          <cell r="N594">
            <v>0.913</v>
          </cell>
          <cell r="O594">
            <v>0.164</v>
          </cell>
          <cell r="P594">
            <v>0.903</v>
          </cell>
          <cell r="Q594">
            <v>1.383</v>
          </cell>
          <cell r="R594">
            <v>3.34</v>
          </cell>
          <cell r="S594">
            <v>3.729</v>
          </cell>
          <cell r="T594">
            <v>10.022</v>
          </cell>
        </row>
        <row r="595">
          <cell r="A595">
            <v>117</v>
          </cell>
          <cell r="B595">
            <v>784</v>
          </cell>
          <cell r="C595" t="str">
            <v>United Arab Emirates</v>
          </cell>
          <cell r="D595">
            <v>0</v>
          </cell>
          <cell r="E595">
            <v>3</v>
          </cell>
          <cell r="F595" t="str">
            <v>Emro</v>
          </cell>
          <cell r="G595">
            <v>8</v>
          </cell>
          <cell r="H595" t="str">
            <v>mec</v>
          </cell>
          <cell r="I595">
            <v>4</v>
          </cell>
          <cell r="J595" t="str">
            <v>high</v>
          </cell>
          <cell r="K595" t="str">
            <v>males</v>
          </cell>
          <cell r="L595" t="str">
            <v>1995-2000</v>
          </cell>
          <cell r="M595">
            <v>23.812</v>
          </cell>
          <cell r="N595">
            <v>2.427</v>
          </cell>
          <cell r="O595">
            <v>0.295</v>
          </cell>
          <cell r="P595">
            <v>0.479</v>
          </cell>
          <cell r="Q595">
            <v>2.232</v>
          </cell>
          <cell r="R595">
            <v>7.760999999999999</v>
          </cell>
          <cell r="S595">
            <v>5.14</v>
          </cell>
          <cell r="T595">
            <v>5.478000000000001</v>
          </cell>
        </row>
        <row r="596">
          <cell r="A596">
            <v>39</v>
          </cell>
          <cell r="B596">
            <v>788</v>
          </cell>
          <cell r="C596" t="str">
            <v>Tunisia</v>
          </cell>
          <cell r="D596">
            <v>0</v>
          </cell>
          <cell r="E596">
            <v>3</v>
          </cell>
          <cell r="F596" t="str">
            <v>Emro</v>
          </cell>
          <cell r="G596">
            <v>8</v>
          </cell>
          <cell r="H596" t="str">
            <v>mec</v>
          </cell>
          <cell r="I596">
            <v>1</v>
          </cell>
          <cell r="J596" t="str">
            <v>low and middle</v>
          </cell>
          <cell r="K596" t="str">
            <v>males</v>
          </cell>
          <cell r="L596" t="str">
            <v>1995-2000</v>
          </cell>
          <cell r="M596">
            <v>170.379</v>
          </cell>
          <cell r="N596">
            <v>19.122</v>
          </cell>
          <cell r="O596">
            <v>3.12</v>
          </cell>
          <cell r="P596">
            <v>9.123</v>
          </cell>
          <cell r="Q596">
            <v>10.731</v>
          </cell>
          <cell r="R596">
            <v>19.928</v>
          </cell>
          <cell r="S596">
            <v>31.245</v>
          </cell>
          <cell r="T596">
            <v>77.11</v>
          </cell>
        </row>
        <row r="597">
          <cell r="A597">
            <v>116</v>
          </cell>
          <cell r="B597">
            <v>792</v>
          </cell>
          <cell r="C597" t="str">
            <v>Turkey</v>
          </cell>
          <cell r="D597">
            <v>0</v>
          </cell>
          <cell r="E597">
            <v>4</v>
          </cell>
          <cell r="F597" t="str">
            <v>Euro</v>
          </cell>
          <cell r="G597">
            <v>8</v>
          </cell>
          <cell r="H597" t="str">
            <v>mec</v>
          </cell>
          <cell r="I597">
            <v>1</v>
          </cell>
          <cell r="J597" t="str">
            <v>low and middle</v>
          </cell>
          <cell r="K597" t="str">
            <v>males</v>
          </cell>
          <cell r="L597" t="str">
            <v>1995-2000</v>
          </cell>
          <cell r="M597">
            <v>1143.803</v>
          </cell>
          <cell r="N597">
            <v>248.715</v>
          </cell>
          <cell r="O597">
            <v>29.131999999999998</v>
          </cell>
          <cell r="P597">
            <v>62.706</v>
          </cell>
          <cell r="Q597">
            <v>75.901</v>
          </cell>
          <cell r="R597">
            <v>156.184</v>
          </cell>
          <cell r="S597">
            <v>210.823</v>
          </cell>
          <cell r="T597">
            <v>360.342</v>
          </cell>
        </row>
        <row r="598">
          <cell r="A598">
            <v>86</v>
          </cell>
          <cell r="B598">
            <v>795</v>
          </cell>
          <cell r="C598" t="str">
            <v>Turkmenistan</v>
          </cell>
          <cell r="D598">
            <v>0</v>
          </cell>
          <cell r="E598">
            <v>4</v>
          </cell>
          <cell r="F598" t="str">
            <v>Euro</v>
          </cell>
          <cell r="G598">
            <v>8</v>
          </cell>
          <cell r="H598" t="str">
            <v>mec</v>
          </cell>
          <cell r="I598">
            <v>1</v>
          </cell>
          <cell r="J598" t="str">
            <v>low and middle</v>
          </cell>
          <cell r="K598" t="str">
            <v>males</v>
          </cell>
          <cell r="L598" t="str">
            <v>1995-2000</v>
          </cell>
          <cell r="M598">
            <v>83.934</v>
          </cell>
          <cell r="N598">
            <v>26.143</v>
          </cell>
          <cell r="O598">
            <v>2.429</v>
          </cell>
          <cell r="P598">
            <v>4.964</v>
          </cell>
          <cell r="Q598">
            <v>8.356</v>
          </cell>
          <cell r="R598">
            <v>11.648</v>
          </cell>
          <cell r="S598">
            <v>13.954</v>
          </cell>
          <cell r="T598">
            <v>16.44</v>
          </cell>
        </row>
        <row r="599">
          <cell r="A599">
            <v>20</v>
          </cell>
          <cell r="B599">
            <v>800</v>
          </cell>
          <cell r="C599" t="str">
            <v>Uganda</v>
          </cell>
          <cell r="D599">
            <v>0</v>
          </cell>
          <cell r="E599">
            <v>1</v>
          </cell>
          <cell r="F599" t="str">
            <v>Afro</v>
          </cell>
          <cell r="G599">
            <v>6</v>
          </cell>
          <cell r="H599" t="str">
            <v>ssa</v>
          </cell>
          <cell r="I599">
            <v>1</v>
          </cell>
          <cell r="J599" t="str">
            <v>low and middle</v>
          </cell>
          <cell r="K599" t="str">
            <v>males</v>
          </cell>
          <cell r="L599" t="str">
            <v>1995-2000</v>
          </cell>
          <cell r="M599">
            <v>1126.888</v>
          </cell>
          <cell r="N599">
            <v>479.704</v>
          </cell>
          <cell r="O599">
            <v>105.094</v>
          </cell>
          <cell r="P599">
            <v>113.71099999999998</v>
          </cell>
          <cell r="Q599">
            <v>176.49699999999999</v>
          </cell>
          <cell r="R599">
            <v>130.44400000000002</v>
          </cell>
          <cell r="S599">
            <v>56.248000000000005</v>
          </cell>
          <cell r="T599">
            <v>65.19</v>
          </cell>
        </row>
        <row r="600">
          <cell r="A600">
            <v>130</v>
          </cell>
          <cell r="B600">
            <v>804</v>
          </cell>
          <cell r="C600" t="str">
            <v>Ukraine</v>
          </cell>
          <cell r="D600">
            <v>0</v>
          </cell>
          <cell r="E600">
            <v>4</v>
          </cell>
          <cell r="F600" t="str">
            <v>Euro</v>
          </cell>
          <cell r="G600">
            <v>2</v>
          </cell>
          <cell r="H600" t="str">
            <v>fse</v>
          </cell>
          <cell r="I600">
            <v>1</v>
          </cell>
          <cell r="J600" t="str">
            <v>low and middle</v>
          </cell>
          <cell r="K600" t="str">
            <v>males</v>
          </cell>
          <cell r="L600" t="str">
            <v>1995-2000</v>
          </cell>
          <cell r="M600">
            <v>1720.589</v>
          </cell>
          <cell r="N600">
            <v>39.013</v>
          </cell>
          <cell r="O600">
            <v>12.01</v>
          </cell>
          <cell r="P600">
            <v>62.634</v>
          </cell>
          <cell r="Q600">
            <v>151.613</v>
          </cell>
          <cell r="R600">
            <v>354.97900000000004</v>
          </cell>
          <cell r="S600">
            <v>439.322</v>
          </cell>
          <cell r="T600">
            <v>661.0179999999999</v>
          </cell>
        </row>
        <row r="601">
          <cell r="A601">
            <v>152</v>
          </cell>
          <cell r="B601">
            <v>807</v>
          </cell>
          <cell r="C601" t="str">
            <v>TFYR Macedonia</v>
          </cell>
          <cell r="D601">
            <v>0</v>
          </cell>
          <cell r="E601">
            <v>4</v>
          </cell>
          <cell r="F601" t="str">
            <v>Euro</v>
          </cell>
          <cell r="G601">
            <v>2</v>
          </cell>
          <cell r="H601" t="str">
            <v>fse</v>
          </cell>
          <cell r="I601">
            <v>1</v>
          </cell>
          <cell r="J601" t="str">
            <v>low and middle</v>
          </cell>
          <cell r="K601" t="str">
            <v>males</v>
          </cell>
          <cell r="L601" t="str">
            <v>1995-2000</v>
          </cell>
          <cell r="M601">
            <v>42.162</v>
          </cell>
          <cell r="N601">
            <v>2.269</v>
          </cell>
          <cell r="O601">
            <v>0.271</v>
          </cell>
          <cell r="P601">
            <v>0.968</v>
          </cell>
          <cell r="Q601">
            <v>2.004</v>
          </cell>
          <cell r="R601">
            <v>6.011000000000001</v>
          </cell>
          <cell r="S601">
            <v>9.685</v>
          </cell>
          <cell r="T601">
            <v>20.954</v>
          </cell>
        </row>
        <row r="602">
          <cell r="A602">
            <v>35</v>
          </cell>
          <cell r="B602">
            <v>818</v>
          </cell>
          <cell r="C602" t="str">
            <v>Egypt</v>
          </cell>
          <cell r="D602">
            <v>0</v>
          </cell>
          <cell r="E602">
            <v>3</v>
          </cell>
          <cell r="F602" t="str">
            <v>Emro</v>
          </cell>
          <cell r="G602">
            <v>8</v>
          </cell>
          <cell r="H602" t="str">
            <v>mec</v>
          </cell>
          <cell r="I602">
            <v>1</v>
          </cell>
          <cell r="J602" t="str">
            <v>low and middle</v>
          </cell>
          <cell r="K602" t="str">
            <v>males</v>
          </cell>
          <cell r="L602" t="str">
            <v>1995-2000</v>
          </cell>
          <cell r="M602">
            <v>1161.923</v>
          </cell>
          <cell r="N602">
            <v>288.05</v>
          </cell>
          <cell r="O602">
            <v>32.08</v>
          </cell>
          <cell r="P602">
            <v>50.474000000000004</v>
          </cell>
          <cell r="Q602">
            <v>85.175</v>
          </cell>
          <cell r="R602">
            <v>167.943</v>
          </cell>
          <cell r="S602">
            <v>215.65300000000002</v>
          </cell>
          <cell r="T602">
            <v>322.548</v>
          </cell>
        </row>
        <row r="603">
          <cell r="A603">
            <v>141</v>
          </cell>
          <cell r="B603">
            <v>826</v>
          </cell>
          <cell r="C603" t="str">
            <v>United Kingdom</v>
          </cell>
          <cell r="D603">
            <v>0</v>
          </cell>
          <cell r="E603">
            <v>4</v>
          </cell>
          <cell r="F603" t="str">
            <v>Euro</v>
          </cell>
          <cell r="G603">
            <v>1</v>
          </cell>
          <cell r="H603" t="str">
            <v>eme</v>
          </cell>
          <cell r="I603">
            <v>4</v>
          </cell>
          <cell r="J603" t="str">
            <v>high</v>
          </cell>
          <cell r="K603" t="str">
            <v>males</v>
          </cell>
          <cell r="L603" t="str">
            <v>1995-2000</v>
          </cell>
          <cell r="M603">
            <v>1570.217</v>
          </cell>
          <cell r="N603">
            <v>16.031</v>
          </cell>
          <cell r="O603">
            <v>3.442</v>
          </cell>
          <cell r="P603">
            <v>21.064</v>
          </cell>
          <cell r="Q603">
            <v>39.72</v>
          </cell>
          <cell r="R603">
            <v>150.71699999999998</v>
          </cell>
          <cell r="S603">
            <v>290.408</v>
          </cell>
          <cell r="T603">
            <v>1048.835</v>
          </cell>
        </row>
        <row r="604">
          <cell r="A604">
            <v>21</v>
          </cell>
          <cell r="B604">
            <v>834</v>
          </cell>
          <cell r="C604" t="str">
            <v>United Rep. of Tanzania</v>
          </cell>
          <cell r="D604">
            <v>0</v>
          </cell>
          <cell r="E604">
            <v>1</v>
          </cell>
          <cell r="F604" t="str">
            <v>Afro</v>
          </cell>
          <cell r="G604">
            <v>6</v>
          </cell>
          <cell r="H604" t="str">
            <v>ssa</v>
          </cell>
          <cell r="I604">
            <v>1</v>
          </cell>
          <cell r="J604" t="str">
            <v>low and middle</v>
          </cell>
          <cell r="K604" t="str">
            <v>males</v>
          </cell>
          <cell r="L604" t="str">
            <v>1995-2000</v>
          </cell>
          <cell r="M604">
            <v>1248.118</v>
          </cell>
          <cell r="N604">
            <v>462.826</v>
          </cell>
          <cell r="O604">
            <v>113.687</v>
          </cell>
          <cell r="P604">
            <v>129.735</v>
          </cell>
          <cell r="Q604">
            <v>190.476</v>
          </cell>
          <cell r="R604">
            <v>167.98</v>
          </cell>
          <cell r="S604">
            <v>83.507</v>
          </cell>
          <cell r="T604">
            <v>99.90700000000001</v>
          </cell>
        </row>
        <row r="605">
          <cell r="A605">
            <v>199</v>
          </cell>
          <cell r="B605">
            <v>840</v>
          </cell>
          <cell r="C605" t="str">
            <v>United States of America</v>
          </cell>
          <cell r="D605">
            <v>0</v>
          </cell>
          <cell r="E605">
            <v>2</v>
          </cell>
          <cell r="F605" t="str">
            <v>Amro</v>
          </cell>
          <cell r="G605">
            <v>1</v>
          </cell>
          <cell r="H605" t="str">
            <v>eme</v>
          </cell>
          <cell r="I605">
            <v>4</v>
          </cell>
          <cell r="J605" t="str">
            <v>high</v>
          </cell>
          <cell r="K605" t="str">
            <v>males</v>
          </cell>
          <cell r="L605" t="str">
            <v>1995-2000</v>
          </cell>
          <cell r="M605">
            <v>5998.782</v>
          </cell>
          <cell r="N605">
            <v>93.74</v>
          </cell>
          <cell r="O605">
            <v>25.214</v>
          </cell>
          <cell r="P605">
            <v>185.244</v>
          </cell>
          <cell r="Q605">
            <v>422.677</v>
          </cell>
          <cell r="R605">
            <v>794.235</v>
          </cell>
          <cell r="S605">
            <v>1003.873</v>
          </cell>
          <cell r="T605">
            <v>3473.799</v>
          </cell>
        </row>
        <row r="606">
          <cell r="A606">
            <v>49</v>
          </cell>
          <cell r="B606">
            <v>854</v>
          </cell>
          <cell r="C606" t="str">
            <v>Burkina Faso</v>
          </cell>
          <cell r="D606">
            <v>0</v>
          </cell>
          <cell r="E606">
            <v>1</v>
          </cell>
          <cell r="F606" t="str">
            <v>Afro</v>
          </cell>
          <cell r="G606">
            <v>6</v>
          </cell>
          <cell r="H606" t="str">
            <v>ssa</v>
          </cell>
          <cell r="I606">
            <v>1</v>
          </cell>
          <cell r="J606" t="str">
            <v>low and middle</v>
          </cell>
          <cell r="K606" t="str">
            <v>males</v>
          </cell>
          <cell r="L606" t="str">
            <v>1995-2000</v>
          </cell>
          <cell r="M606">
            <v>529.805</v>
          </cell>
          <cell r="N606">
            <v>232.353</v>
          </cell>
          <cell r="O606">
            <v>51.497</v>
          </cell>
          <cell r="P606">
            <v>50.895</v>
          </cell>
          <cell r="Q606">
            <v>63.744</v>
          </cell>
          <cell r="R606">
            <v>58.243</v>
          </cell>
          <cell r="S606">
            <v>32.927</v>
          </cell>
          <cell r="T606">
            <v>40.146</v>
          </cell>
        </row>
        <row r="607">
          <cell r="A607">
            <v>195</v>
          </cell>
          <cell r="B607">
            <v>858</v>
          </cell>
          <cell r="C607" t="str">
            <v>Uruguay</v>
          </cell>
          <cell r="D607">
            <v>0</v>
          </cell>
          <cell r="E607">
            <v>2</v>
          </cell>
          <cell r="F607" t="str">
            <v>Amro</v>
          </cell>
          <cell r="G607">
            <v>7</v>
          </cell>
          <cell r="H607" t="str">
            <v>lac</v>
          </cell>
          <cell r="I607">
            <v>1</v>
          </cell>
          <cell r="J607" t="str">
            <v>low and middle</v>
          </cell>
          <cell r="K607" t="str">
            <v>males</v>
          </cell>
          <cell r="L607" t="str">
            <v>1995-2000</v>
          </cell>
          <cell r="M607">
            <v>81.846</v>
          </cell>
          <cell r="N607">
            <v>3.483</v>
          </cell>
          <cell r="O607">
            <v>0.493</v>
          </cell>
          <cell r="P607">
            <v>2.447</v>
          </cell>
          <cell r="Q607">
            <v>3.572</v>
          </cell>
          <cell r="R607">
            <v>11.033000000000001</v>
          </cell>
          <cell r="S607">
            <v>17.596</v>
          </cell>
          <cell r="T607">
            <v>43.222</v>
          </cell>
        </row>
        <row r="608">
          <cell r="A608">
            <v>87</v>
          </cell>
          <cell r="B608">
            <v>860</v>
          </cell>
          <cell r="C608" t="str">
            <v>Uzbekistan</v>
          </cell>
          <cell r="D608">
            <v>0</v>
          </cell>
          <cell r="E608">
            <v>4</v>
          </cell>
          <cell r="F608" t="str">
            <v>Euro</v>
          </cell>
          <cell r="G608">
            <v>8</v>
          </cell>
          <cell r="H608" t="str">
            <v>mec</v>
          </cell>
          <cell r="I608">
            <v>1</v>
          </cell>
          <cell r="J608" t="str">
            <v>low and middle</v>
          </cell>
          <cell r="K608" t="str">
            <v>males</v>
          </cell>
          <cell r="L608" t="str">
            <v>1995-2000</v>
          </cell>
          <cell r="M608">
            <v>414.391</v>
          </cell>
          <cell r="N608">
            <v>114.274</v>
          </cell>
          <cell r="O608">
            <v>11.975</v>
          </cell>
          <cell r="P608">
            <v>24.749</v>
          </cell>
          <cell r="Q608">
            <v>42.726</v>
          </cell>
          <cell r="R608">
            <v>58.044</v>
          </cell>
          <cell r="S608">
            <v>67.463</v>
          </cell>
          <cell r="T608">
            <v>95.16</v>
          </cell>
        </row>
        <row r="609">
          <cell r="A609">
            <v>196</v>
          </cell>
          <cell r="B609">
            <v>862</v>
          </cell>
          <cell r="C609" t="str">
            <v>Venezuela</v>
          </cell>
          <cell r="D609">
            <v>0</v>
          </cell>
          <cell r="E609">
            <v>2</v>
          </cell>
          <cell r="F609" t="str">
            <v>Amro</v>
          </cell>
          <cell r="G609">
            <v>7</v>
          </cell>
          <cell r="H609" t="str">
            <v>lac</v>
          </cell>
          <cell r="I609">
            <v>1</v>
          </cell>
          <cell r="J609" t="str">
            <v>low and middle</v>
          </cell>
          <cell r="K609" t="str">
            <v>males</v>
          </cell>
          <cell r="L609" t="str">
            <v>1995-2000</v>
          </cell>
          <cell r="M609">
            <v>306.888</v>
          </cell>
          <cell r="N609">
            <v>40.959</v>
          </cell>
          <cell r="O609">
            <v>7.0920000000000005</v>
          </cell>
          <cell r="P609">
            <v>28.493000000000002</v>
          </cell>
          <cell r="Q609">
            <v>32.474000000000004</v>
          </cell>
          <cell r="R609">
            <v>51.129000000000005</v>
          </cell>
          <cell r="S609">
            <v>49.034</v>
          </cell>
          <cell r="T609">
            <v>97.707</v>
          </cell>
        </row>
        <row r="610">
          <cell r="A610">
            <v>214</v>
          </cell>
          <cell r="B610">
            <v>882</v>
          </cell>
          <cell r="C610" t="str">
            <v>Samoa</v>
          </cell>
          <cell r="D610">
            <v>0</v>
          </cell>
          <cell r="E610">
            <v>6</v>
          </cell>
          <cell r="F610" t="str">
            <v>Wpro</v>
          </cell>
          <cell r="G610">
            <v>5</v>
          </cell>
          <cell r="H610" t="str">
            <v>oai</v>
          </cell>
          <cell r="I610">
            <v>1</v>
          </cell>
          <cell r="J610" t="str">
            <v>low and middle</v>
          </cell>
          <cell r="K610" t="str">
            <v>males</v>
          </cell>
          <cell r="L610" t="str">
            <v>1995-2000</v>
          </cell>
          <cell r="M610">
            <v>2.392</v>
          </cell>
          <cell r="N610">
            <v>0.323</v>
          </cell>
          <cell r="O610">
            <v>0.041</v>
          </cell>
          <cell r="P610">
            <v>0.121</v>
          </cell>
          <cell r="Q610">
            <v>0.144</v>
          </cell>
          <cell r="R610">
            <v>0.34</v>
          </cell>
          <cell r="S610">
            <v>0.521</v>
          </cell>
          <cell r="T610">
            <v>0.902</v>
          </cell>
        </row>
        <row r="611">
          <cell r="A611">
            <v>118</v>
          </cell>
          <cell r="B611">
            <v>887</v>
          </cell>
          <cell r="C611" t="str">
            <v>Yemen</v>
          </cell>
          <cell r="D611">
            <v>0</v>
          </cell>
          <cell r="E611">
            <v>3</v>
          </cell>
          <cell r="F611" t="str">
            <v>Emro</v>
          </cell>
          <cell r="G611">
            <v>8</v>
          </cell>
          <cell r="H611" t="str">
            <v>mec</v>
          </cell>
          <cell r="I611">
            <v>1</v>
          </cell>
          <cell r="J611" t="str">
            <v>low and middle</v>
          </cell>
          <cell r="K611" t="str">
            <v>males</v>
          </cell>
          <cell r="L611" t="str">
            <v>1995-2000</v>
          </cell>
          <cell r="M611">
            <v>427.75</v>
          </cell>
          <cell r="N611">
            <v>221.023</v>
          </cell>
          <cell r="O611">
            <v>21.988</v>
          </cell>
          <cell r="P611">
            <v>40.43</v>
          </cell>
          <cell r="Q611">
            <v>31.613999999999997</v>
          </cell>
          <cell r="R611">
            <v>31.233999999999998</v>
          </cell>
          <cell r="S611">
            <v>33.349</v>
          </cell>
          <cell r="T611">
            <v>48.111999999999995</v>
          </cell>
        </row>
        <row r="612">
          <cell r="A612">
            <v>153</v>
          </cell>
          <cell r="B612">
            <v>891</v>
          </cell>
          <cell r="C612" t="str">
            <v>Yugoslavia</v>
          </cell>
          <cell r="D612">
            <v>0</v>
          </cell>
          <cell r="E612">
            <v>4</v>
          </cell>
          <cell r="F612" t="str">
            <v>Euro</v>
          </cell>
          <cell r="G612">
            <v>2</v>
          </cell>
          <cell r="H612" t="str">
            <v>fse</v>
          </cell>
          <cell r="I612">
            <v>1</v>
          </cell>
          <cell r="J612" t="str">
            <v>low and middle</v>
          </cell>
          <cell r="K612" t="str">
            <v>males</v>
          </cell>
          <cell r="L612" t="str">
            <v>1995-2000</v>
          </cell>
          <cell r="M612">
            <v>269.414</v>
          </cell>
          <cell r="N612">
            <v>10.163</v>
          </cell>
          <cell r="O612">
            <v>1.213</v>
          </cell>
          <cell r="P612">
            <v>4.922000000000001</v>
          </cell>
          <cell r="Q612">
            <v>11.237000000000002</v>
          </cell>
          <cell r="R612">
            <v>38.079</v>
          </cell>
          <cell r="S612">
            <v>68.085</v>
          </cell>
          <cell r="T612">
            <v>135.715</v>
          </cell>
        </row>
        <row r="613">
          <cell r="A613">
            <v>22</v>
          </cell>
          <cell r="B613">
            <v>894</v>
          </cell>
          <cell r="C613" t="str">
            <v>Zambia</v>
          </cell>
          <cell r="D613">
            <v>0</v>
          </cell>
          <cell r="E613">
            <v>1</v>
          </cell>
          <cell r="F613" t="str">
            <v>Afro</v>
          </cell>
          <cell r="G613">
            <v>6</v>
          </cell>
          <cell r="H613" t="str">
            <v>ssa</v>
          </cell>
          <cell r="I613">
            <v>1</v>
          </cell>
          <cell r="J613" t="str">
            <v>low and middle</v>
          </cell>
          <cell r="K613" t="str">
            <v>males</v>
          </cell>
          <cell r="L613" t="str">
            <v>1995-2000</v>
          </cell>
          <cell r="M613">
            <v>431.506</v>
          </cell>
          <cell r="N613">
            <v>139.966</v>
          </cell>
          <cell r="O613">
            <v>33.151</v>
          </cell>
          <cell r="P613">
            <v>47.372</v>
          </cell>
          <cell r="Q613">
            <v>86.227</v>
          </cell>
          <cell r="R613">
            <v>65.293</v>
          </cell>
          <cell r="S613">
            <v>26.823999999999998</v>
          </cell>
          <cell r="T613">
            <v>32.672999999999995</v>
          </cell>
        </row>
        <row r="614">
          <cell r="A614">
            <v>1</v>
          </cell>
          <cell r="B614">
            <v>900</v>
          </cell>
          <cell r="C614" t="str">
            <v>World total</v>
          </cell>
          <cell r="K614" t="str">
            <v>males</v>
          </cell>
          <cell r="L614" t="str">
            <v>1995-2000</v>
          </cell>
          <cell r="M614">
            <v>137581.583</v>
          </cell>
          <cell r="N614">
            <v>27018.807</v>
          </cell>
          <cell r="O614">
            <v>4976.905000000001</v>
          </cell>
          <cell r="P614">
            <v>7969.425000000001</v>
          </cell>
          <cell r="Q614">
            <v>11855.838</v>
          </cell>
          <cell r="R614">
            <v>19614.427</v>
          </cell>
          <cell r="S614">
            <v>22730.446</v>
          </cell>
          <cell r="T614">
            <v>43415.735</v>
          </cell>
        </row>
        <row r="615">
          <cell r="A615">
            <v>2</v>
          </cell>
          <cell r="B615">
            <v>901</v>
          </cell>
          <cell r="C615" t="str">
            <v>More developed regions (*)</v>
          </cell>
          <cell r="K615" t="str">
            <v>males</v>
          </cell>
          <cell r="L615" t="str">
            <v>1995-2000</v>
          </cell>
          <cell r="M615">
            <v>30625.838</v>
          </cell>
          <cell r="N615">
            <v>453.889</v>
          </cell>
          <cell r="O615">
            <v>130.591</v>
          </cell>
          <cell r="P615">
            <v>866.366</v>
          </cell>
          <cell r="Q615">
            <v>2088.946</v>
          </cell>
          <cell r="R615">
            <v>4717.615</v>
          </cell>
          <cell r="S615">
            <v>6400.407</v>
          </cell>
          <cell r="T615">
            <v>15968.023999999998</v>
          </cell>
        </row>
        <row r="616">
          <cell r="A616">
            <v>3</v>
          </cell>
          <cell r="B616">
            <v>902</v>
          </cell>
          <cell r="C616" t="str">
            <v>Less developed regions (+)</v>
          </cell>
          <cell r="K616" t="str">
            <v>males</v>
          </cell>
          <cell r="L616" t="str">
            <v>1995-2000</v>
          </cell>
          <cell r="M616">
            <v>106955.744</v>
          </cell>
          <cell r="N616">
            <v>26564.917</v>
          </cell>
          <cell r="O616">
            <v>4846.314</v>
          </cell>
          <cell r="P616">
            <v>7103.059</v>
          </cell>
          <cell r="Q616">
            <v>9766.892</v>
          </cell>
          <cell r="R616">
            <v>14896.812000000002</v>
          </cell>
          <cell r="S616">
            <v>16330.039</v>
          </cell>
          <cell r="T616">
            <v>27447.711</v>
          </cell>
        </row>
        <row r="617">
          <cell r="A617">
            <v>5</v>
          </cell>
          <cell r="B617">
            <v>903</v>
          </cell>
          <cell r="C617" t="str">
            <v>Africa</v>
          </cell>
          <cell r="K617" t="str">
            <v>males</v>
          </cell>
          <cell r="L617" t="str">
            <v>1995-2000</v>
          </cell>
          <cell r="M617">
            <v>26836.301</v>
          </cell>
          <cell r="N617">
            <v>10622.417</v>
          </cell>
          <cell r="O617">
            <v>2268.772</v>
          </cell>
          <cell r="P617">
            <v>2512.349</v>
          </cell>
          <cell r="Q617">
            <v>3195.023</v>
          </cell>
          <cell r="R617">
            <v>3149.3680000000004</v>
          </cell>
          <cell r="S617">
            <v>2138.79</v>
          </cell>
          <cell r="T617">
            <v>2949.5820000000003</v>
          </cell>
        </row>
        <row r="618">
          <cell r="A618">
            <v>162</v>
          </cell>
          <cell r="B618">
            <v>904</v>
          </cell>
          <cell r="C618" t="str">
            <v>Latin America and the Caribbean</v>
          </cell>
          <cell r="K618" t="str">
            <v>males</v>
          </cell>
          <cell r="L618" t="str">
            <v>1995-2000</v>
          </cell>
          <cell r="M618">
            <v>9155.908</v>
          </cell>
          <cell r="N618">
            <v>1458.565</v>
          </cell>
          <cell r="O618">
            <v>220.988</v>
          </cell>
          <cell r="P618">
            <v>808.0160000000001</v>
          </cell>
          <cell r="Q618">
            <v>1088.559</v>
          </cell>
          <cell r="R618">
            <v>1439.834</v>
          </cell>
          <cell r="S618">
            <v>1334.848</v>
          </cell>
          <cell r="T618">
            <v>2805.0980000000004</v>
          </cell>
        </row>
        <row r="619">
          <cell r="A619">
            <v>197</v>
          </cell>
          <cell r="B619">
            <v>905</v>
          </cell>
          <cell r="C619" t="str">
            <v>Northern America (12)</v>
          </cell>
          <cell r="K619" t="str">
            <v>males</v>
          </cell>
          <cell r="L619" t="str">
            <v>1995-2000</v>
          </cell>
          <cell r="M619">
            <v>6566.005</v>
          </cell>
          <cell r="N619">
            <v>101.086</v>
          </cell>
          <cell r="O619">
            <v>27.38</v>
          </cell>
          <cell r="P619">
            <v>198.715</v>
          </cell>
          <cell r="Q619">
            <v>453.331</v>
          </cell>
          <cell r="R619">
            <v>860.346</v>
          </cell>
          <cell r="S619">
            <v>1104.703</v>
          </cell>
          <cell r="T619">
            <v>3820.444</v>
          </cell>
        </row>
        <row r="620">
          <cell r="A620">
            <v>65</v>
          </cell>
          <cell r="B620">
            <v>906</v>
          </cell>
          <cell r="C620" t="str">
            <v>Eastern Asia</v>
          </cell>
          <cell r="K620" t="str">
            <v>males</v>
          </cell>
          <cell r="L620" t="str">
            <v>1995-2000</v>
          </cell>
          <cell r="M620">
            <v>28206.027</v>
          </cell>
          <cell r="N620">
            <v>2388.264</v>
          </cell>
          <cell r="O620">
            <v>374.17</v>
          </cell>
          <cell r="P620">
            <v>1077.433</v>
          </cell>
          <cell r="Q620">
            <v>1809.181</v>
          </cell>
          <cell r="R620">
            <v>4231.3589999999995</v>
          </cell>
          <cell r="S620">
            <v>6357.171</v>
          </cell>
          <cell r="T620">
            <v>11968.449</v>
          </cell>
        </row>
        <row r="621">
          <cell r="A621">
            <v>119</v>
          </cell>
          <cell r="B621">
            <v>908</v>
          </cell>
          <cell r="C621" t="str">
            <v>Europe</v>
          </cell>
          <cell r="K621" t="str">
            <v>males</v>
          </cell>
          <cell r="L621" t="str">
            <v>1995-2000</v>
          </cell>
          <cell r="M621">
            <v>20963.688</v>
          </cell>
          <cell r="N621">
            <v>325.476</v>
          </cell>
          <cell r="O621">
            <v>95.368</v>
          </cell>
          <cell r="P621">
            <v>612.559</v>
          </cell>
          <cell r="Q621">
            <v>1539.561</v>
          </cell>
          <cell r="R621">
            <v>3465.7650000000003</v>
          </cell>
          <cell r="S621">
            <v>4677.731</v>
          </cell>
          <cell r="T621">
            <v>10247.228000000001</v>
          </cell>
        </row>
        <row r="622">
          <cell r="A622">
            <v>200</v>
          </cell>
          <cell r="B622">
            <v>909</v>
          </cell>
          <cell r="C622" t="str">
            <v>Oceania</v>
          </cell>
          <cell r="K622" t="str">
            <v>males</v>
          </cell>
          <cell r="L622" t="str">
            <v>1995-2000</v>
          </cell>
          <cell r="M622">
            <v>598.298</v>
          </cell>
          <cell r="N622">
            <v>42.182</v>
          </cell>
          <cell r="O622">
            <v>6.832000000000001</v>
          </cell>
          <cell r="P622">
            <v>25.366</v>
          </cell>
          <cell r="Q622">
            <v>35.759</v>
          </cell>
          <cell r="R622">
            <v>74.691</v>
          </cell>
          <cell r="S622">
            <v>101.27600000000001</v>
          </cell>
          <cell r="T622">
            <v>312.192</v>
          </cell>
        </row>
        <row r="623">
          <cell r="A623">
            <v>6</v>
          </cell>
          <cell r="B623">
            <v>910</v>
          </cell>
          <cell r="C623" t="str">
            <v>Eastern Africa (1)</v>
          </cell>
          <cell r="K623" t="str">
            <v>males</v>
          </cell>
          <cell r="L623" t="str">
            <v>1995-2000</v>
          </cell>
          <cell r="M623">
            <v>10430.14</v>
          </cell>
          <cell r="N623">
            <v>4273.06</v>
          </cell>
          <cell r="O623">
            <v>916.23</v>
          </cell>
          <cell r="P623">
            <v>1004.4259999999999</v>
          </cell>
          <cell r="Q623">
            <v>1470.558</v>
          </cell>
          <cell r="R623">
            <v>1262.849</v>
          </cell>
          <cell r="S623">
            <v>661.882</v>
          </cell>
          <cell r="T623">
            <v>841.135</v>
          </cell>
        </row>
        <row r="624">
          <cell r="A624">
            <v>24</v>
          </cell>
          <cell r="B624">
            <v>911</v>
          </cell>
          <cell r="C624" t="str">
            <v>Middle Africa (3)</v>
          </cell>
          <cell r="K624" t="str">
            <v>males</v>
          </cell>
          <cell r="L624" t="str">
            <v>1995-2000</v>
          </cell>
          <cell r="M624">
            <v>3573.976</v>
          </cell>
          <cell r="N624">
            <v>1629.689</v>
          </cell>
          <cell r="O624">
            <v>327.926</v>
          </cell>
          <cell r="P624">
            <v>326.692</v>
          </cell>
          <cell r="Q624">
            <v>364.224</v>
          </cell>
          <cell r="R624">
            <v>352.845</v>
          </cell>
          <cell r="S624">
            <v>237.63</v>
          </cell>
          <cell r="T624">
            <v>334.97</v>
          </cell>
        </row>
        <row r="625">
          <cell r="A625">
            <v>33</v>
          </cell>
          <cell r="B625">
            <v>912</v>
          </cell>
          <cell r="C625" t="str">
            <v>Northern Africa</v>
          </cell>
          <cell r="K625" t="str">
            <v>males</v>
          </cell>
          <cell r="L625" t="str">
            <v>1995-2000</v>
          </cell>
          <cell r="M625">
            <v>3211.471</v>
          </cell>
          <cell r="N625">
            <v>864.35</v>
          </cell>
          <cell r="O625">
            <v>150.554</v>
          </cell>
          <cell r="P625">
            <v>238.6</v>
          </cell>
          <cell r="Q625">
            <v>261.822</v>
          </cell>
          <cell r="R625">
            <v>396.305</v>
          </cell>
          <cell r="S625">
            <v>474.11199999999997</v>
          </cell>
          <cell r="T625">
            <v>825.7280000000001</v>
          </cell>
        </row>
        <row r="626">
          <cell r="A626">
            <v>41</v>
          </cell>
          <cell r="B626">
            <v>913</v>
          </cell>
          <cell r="C626" t="str">
            <v>Southern Africa</v>
          </cell>
          <cell r="K626" t="str">
            <v>males</v>
          </cell>
          <cell r="L626" t="str">
            <v>1995-2000</v>
          </cell>
          <cell r="M626">
            <v>1497.716</v>
          </cell>
          <cell r="N626">
            <v>331.713</v>
          </cell>
          <cell r="O626">
            <v>57.445</v>
          </cell>
          <cell r="P626">
            <v>129.675</v>
          </cell>
          <cell r="Q626">
            <v>269.971</v>
          </cell>
          <cell r="R626">
            <v>317.492</v>
          </cell>
          <cell r="S626">
            <v>199.485</v>
          </cell>
          <cell r="T626">
            <v>191.935</v>
          </cell>
        </row>
        <row r="627">
          <cell r="A627">
            <v>47</v>
          </cell>
          <cell r="B627">
            <v>914</v>
          </cell>
          <cell r="C627" t="str">
            <v>Western Africa (4)</v>
          </cell>
          <cell r="K627" t="str">
            <v>males</v>
          </cell>
          <cell r="L627" t="str">
            <v>1995-2000</v>
          </cell>
          <cell r="M627">
            <v>8122.998</v>
          </cell>
          <cell r="N627">
            <v>3523.605</v>
          </cell>
          <cell r="O627">
            <v>816.617</v>
          </cell>
          <cell r="P627">
            <v>812.956</v>
          </cell>
          <cell r="Q627">
            <v>828.4480000000001</v>
          </cell>
          <cell r="R627">
            <v>819.877</v>
          </cell>
          <cell r="S627">
            <v>565.681</v>
          </cell>
          <cell r="T627">
            <v>755.814</v>
          </cell>
        </row>
        <row r="628">
          <cell r="A628">
            <v>163</v>
          </cell>
          <cell r="B628">
            <v>915</v>
          </cell>
          <cell r="C628" t="str">
            <v>Caribbean (10)</v>
          </cell>
          <cell r="K628" t="str">
            <v>males</v>
          </cell>
          <cell r="L628" t="str">
            <v>1995-2000</v>
          </cell>
          <cell r="M628">
            <v>784.34</v>
          </cell>
          <cell r="N628">
            <v>116.486</v>
          </cell>
          <cell r="O628">
            <v>25.799</v>
          </cell>
          <cell r="P628">
            <v>54.926</v>
          </cell>
          <cell r="Q628">
            <v>80.284</v>
          </cell>
          <cell r="R628">
            <v>109.71</v>
          </cell>
          <cell r="S628">
            <v>105.833</v>
          </cell>
          <cell r="T628">
            <v>291.30199999999996</v>
          </cell>
        </row>
        <row r="629">
          <cell r="A629">
            <v>175</v>
          </cell>
          <cell r="B629">
            <v>916</v>
          </cell>
          <cell r="C629" t="str">
            <v>Central America</v>
          </cell>
          <cell r="K629" t="str">
            <v>males</v>
          </cell>
          <cell r="L629" t="str">
            <v>1995-2000</v>
          </cell>
          <cell r="M629">
            <v>1933.715</v>
          </cell>
          <cell r="N629">
            <v>397.09</v>
          </cell>
          <cell r="O629">
            <v>53.301</v>
          </cell>
          <cell r="P629">
            <v>197.303</v>
          </cell>
          <cell r="Q629">
            <v>223.384</v>
          </cell>
          <cell r="R629">
            <v>269.047</v>
          </cell>
          <cell r="S629">
            <v>248.514</v>
          </cell>
          <cell r="T629">
            <v>545.0759999999999</v>
          </cell>
        </row>
        <row r="630">
          <cell r="A630">
            <v>88</v>
          </cell>
          <cell r="B630">
            <v>920</v>
          </cell>
          <cell r="C630" t="str">
            <v>South-eastern Asia</v>
          </cell>
          <cell r="K630" t="str">
            <v>males</v>
          </cell>
          <cell r="L630" t="str">
            <v>1995-2000</v>
          </cell>
          <cell r="M630">
            <v>9692.363</v>
          </cell>
          <cell r="N630">
            <v>1985.03</v>
          </cell>
          <cell r="O630">
            <v>345.39099999999996</v>
          </cell>
          <cell r="P630">
            <v>769.078</v>
          </cell>
          <cell r="Q630">
            <v>982.864</v>
          </cell>
          <cell r="R630">
            <v>1465.287</v>
          </cell>
          <cell r="S630">
            <v>1561.41</v>
          </cell>
          <cell r="T630">
            <v>2583.3030000000003</v>
          </cell>
        </row>
        <row r="631">
          <cell r="A631">
            <v>73</v>
          </cell>
          <cell r="B631">
            <v>921</v>
          </cell>
          <cell r="C631" t="str">
            <v>South-central Asia</v>
          </cell>
          <cell r="K631" t="str">
            <v>males</v>
          </cell>
          <cell r="L631" t="str">
            <v>1995-2000</v>
          </cell>
          <cell r="M631">
            <v>32377.813</v>
          </cell>
          <cell r="N631">
            <v>9209.342</v>
          </cell>
          <cell r="O631">
            <v>1544.664</v>
          </cell>
          <cell r="P631">
            <v>1770.54</v>
          </cell>
          <cell r="Q631">
            <v>2513.254</v>
          </cell>
          <cell r="R631">
            <v>4507.018</v>
          </cell>
          <cell r="S631">
            <v>4947.279</v>
          </cell>
          <cell r="T631">
            <v>7885.715999999999</v>
          </cell>
        </row>
        <row r="632">
          <cell r="A632">
            <v>100</v>
          </cell>
          <cell r="B632">
            <v>922</v>
          </cell>
          <cell r="C632" t="str">
            <v>Western Asia</v>
          </cell>
          <cell r="K632" t="str">
            <v>males</v>
          </cell>
          <cell r="L632" t="str">
            <v>1995-2000</v>
          </cell>
          <cell r="M632">
            <v>3184.542</v>
          </cell>
          <cell r="N632">
            <v>885.628</v>
          </cell>
          <cell r="O632">
            <v>93.35</v>
          </cell>
          <cell r="P632">
            <v>195.636</v>
          </cell>
          <cell r="Q632">
            <v>238.339</v>
          </cell>
          <cell r="R632">
            <v>419.998</v>
          </cell>
          <cell r="S632">
            <v>505.889</v>
          </cell>
          <cell r="T632">
            <v>845.702</v>
          </cell>
        </row>
        <row r="633">
          <cell r="A633">
            <v>120</v>
          </cell>
          <cell r="B633">
            <v>923</v>
          </cell>
          <cell r="C633" t="str">
            <v>Eastern Europe</v>
          </cell>
          <cell r="K633" t="str">
            <v>males</v>
          </cell>
          <cell r="L633" t="str">
            <v>1995-2000</v>
          </cell>
          <cell r="M633">
            <v>10272</v>
          </cell>
          <cell r="N633">
            <v>206.144</v>
          </cell>
          <cell r="O633">
            <v>67.44200000000001</v>
          </cell>
          <cell r="P633">
            <v>407.919</v>
          </cell>
          <cell r="Q633">
            <v>1123.304</v>
          </cell>
          <cell r="R633">
            <v>2219.291</v>
          </cell>
          <cell r="S633">
            <v>2571.794</v>
          </cell>
          <cell r="T633">
            <v>3676.106</v>
          </cell>
        </row>
        <row r="634">
          <cell r="A634">
            <v>131</v>
          </cell>
          <cell r="B634">
            <v>924</v>
          </cell>
          <cell r="C634" t="str">
            <v>Northern Europe (7)</v>
          </cell>
          <cell r="K634" t="str">
            <v>males</v>
          </cell>
          <cell r="L634" t="str">
            <v>1995-2000</v>
          </cell>
          <cell r="M634">
            <v>2551.108</v>
          </cell>
          <cell r="N634">
            <v>28.727</v>
          </cell>
          <cell r="O634">
            <v>7.333</v>
          </cell>
          <cell r="P634">
            <v>42.06700000000001</v>
          </cell>
          <cell r="Q634">
            <v>88.895</v>
          </cell>
          <cell r="R634">
            <v>282.503</v>
          </cell>
          <cell r="S634">
            <v>471.40700000000004</v>
          </cell>
          <cell r="T634">
            <v>1630.1760000000002</v>
          </cell>
        </row>
        <row r="635">
          <cell r="A635">
            <v>142</v>
          </cell>
          <cell r="B635">
            <v>925</v>
          </cell>
          <cell r="C635" t="str">
            <v>Southern Europe (8)</v>
          </cell>
          <cell r="K635" t="str">
            <v>males</v>
          </cell>
          <cell r="L635" t="str">
            <v>1995-2000</v>
          </cell>
          <cell r="M635">
            <v>3689.816</v>
          </cell>
          <cell r="N635">
            <v>50.515</v>
          </cell>
          <cell r="O635">
            <v>10.754</v>
          </cell>
          <cell r="P635">
            <v>80.358</v>
          </cell>
          <cell r="Q635">
            <v>131.955</v>
          </cell>
          <cell r="R635">
            <v>401.697</v>
          </cell>
          <cell r="S635">
            <v>737.827</v>
          </cell>
          <cell r="T635">
            <v>2276.71</v>
          </cell>
        </row>
        <row r="636">
          <cell r="A636">
            <v>154</v>
          </cell>
          <cell r="B636">
            <v>926</v>
          </cell>
          <cell r="C636" t="str">
            <v>Western Europe (9)</v>
          </cell>
          <cell r="K636" t="str">
            <v>males</v>
          </cell>
          <cell r="L636" t="str">
            <v>1995-2000</v>
          </cell>
          <cell r="M636">
            <v>4450.764</v>
          </cell>
          <cell r="N636">
            <v>40.09</v>
          </cell>
          <cell r="O636">
            <v>9.839</v>
          </cell>
          <cell r="P636">
            <v>82.215</v>
          </cell>
          <cell r="Q636">
            <v>195.40699999999998</v>
          </cell>
          <cell r="R636">
            <v>562.274</v>
          </cell>
          <cell r="S636">
            <v>896.703</v>
          </cell>
          <cell r="T636">
            <v>2664.2360000000003</v>
          </cell>
        </row>
        <row r="637">
          <cell r="A637">
            <v>201</v>
          </cell>
          <cell r="B637">
            <v>927</v>
          </cell>
          <cell r="C637" t="str">
            <v>Australia/New Zealand</v>
          </cell>
          <cell r="K637" t="str">
            <v>males</v>
          </cell>
          <cell r="L637" t="str">
            <v>1995-2000</v>
          </cell>
          <cell r="M637">
            <v>442.736</v>
          </cell>
          <cell r="N637">
            <v>6.4</v>
          </cell>
          <cell r="O637">
            <v>1.657</v>
          </cell>
          <cell r="P637">
            <v>12.323</v>
          </cell>
          <cell r="Q637">
            <v>19.5</v>
          </cell>
          <cell r="R637">
            <v>46.804</v>
          </cell>
          <cell r="S637">
            <v>74.445</v>
          </cell>
          <cell r="T637">
            <v>281.607</v>
          </cell>
        </row>
        <row r="638">
          <cell r="A638">
            <v>204</v>
          </cell>
          <cell r="B638">
            <v>928</v>
          </cell>
          <cell r="C638" t="str">
            <v>Melanesia</v>
          </cell>
          <cell r="K638" t="str">
            <v>males</v>
          </cell>
          <cell r="L638" t="str">
            <v>1995-2000</v>
          </cell>
          <cell r="M638">
            <v>139.759</v>
          </cell>
          <cell r="N638">
            <v>33.067</v>
          </cell>
          <cell r="O638">
            <v>4.766</v>
          </cell>
          <cell r="P638">
            <v>11.756</v>
          </cell>
          <cell r="Q638">
            <v>14.93</v>
          </cell>
          <cell r="R638">
            <v>25.375</v>
          </cell>
          <cell r="S638">
            <v>23.885</v>
          </cell>
          <cell r="T638">
            <v>25.98</v>
          </cell>
        </row>
        <row r="639">
          <cell r="A639">
            <v>184</v>
          </cell>
          <cell r="B639">
            <v>931</v>
          </cell>
          <cell r="C639" t="str">
            <v>South America (11)</v>
          </cell>
          <cell r="K639" t="str">
            <v>males</v>
          </cell>
          <cell r="L639" t="str">
            <v>1995-2000</v>
          </cell>
          <cell r="M639">
            <v>6437.853</v>
          </cell>
          <cell r="N639">
            <v>944.989</v>
          </cell>
          <cell r="O639">
            <v>141.888</v>
          </cell>
          <cell r="P639">
            <v>555.787</v>
          </cell>
          <cell r="Q639">
            <v>784.8910000000001</v>
          </cell>
          <cell r="R639">
            <v>1061.077</v>
          </cell>
          <cell r="S639">
            <v>980.501</v>
          </cell>
          <cell r="T639">
            <v>1968.72</v>
          </cell>
        </row>
        <row r="640">
          <cell r="A640">
            <v>64</v>
          </cell>
          <cell r="B640">
            <v>935</v>
          </cell>
          <cell r="C640" t="str">
            <v>Asia</v>
          </cell>
          <cell r="K640" t="str">
            <v>males</v>
          </cell>
          <cell r="L640" t="str">
            <v>1995-2000</v>
          </cell>
          <cell r="M640">
            <v>73460.745</v>
          </cell>
          <cell r="N640">
            <v>14468.264</v>
          </cell>
          <cell r="O640">
            <v>2357.575</v>
          </cell>
          <cell r="P640">
            <v>3812.687</v>
          </cell>
          <cell r="Q640">
            <v>5543.637999999999</v>
          </cell>
          <cell r="R640">
            <v>10623.662</v>
          </cell>
          <cell r="S640">
            <v>13371.749</v>
          </cell>
          <cell r="T640">
            <v>23283.17</v>
          </cell>
        </row>
        <row r="641">
          <cell r="A641">
            <v>4</v>
          </cell>
          <cell r="B641">
            <v>941</v>
          </cell>
          <cell r="C641" t="str">
            <v>Least developed countries (#)</v>
          </cell>
          <cell r="K641" t="str">
            <v>males</v>
          </cell>
          <cell r="L641" t="str">
            <v>1995-2000</v>
          </cell>
          <cell r="M641">
            <v>22750.358</v>
          </cell>
          <cell r="N641">
            <v>9637.431</v>
          </cell>
          <cell r="O641">
            <v>1778.7269999999999</v>
          </cell>
          <cell r="P641">
            <v>2109.156</v>
          </cell>
          <cell r="Q641">
            <v>2456.029</v>
          </cell>
          <cell r="R641">
            <v>2526.434</v>
          </cell>
          <cell r="S641">
            <v>1783.6</v>
          </cell>
          <cell r="T641">
            <v>2458.9809999999998</v>
          </cell>
        </row>
        <row r="642">
          <cell r="A642">
            <v>210</v>
          </cell>
          <cell r="B642">
            <v>954</v>
          </cell>
          <cell r="C642" t="str">
            <v>Micronesia (14)</v>
          </cell>
          <cell r="K642" t="str">
            <v>males</v>
          </cell>
          <cell r="L642" t="str">
            <v>1995-2000</v>
          </cell>
          <cell r="M642">
            <v>7.345</v>
          </cell>
          <cell r="N642">
            <v>1.904</v>
          </cell>
          <cell r="O642">
            <v>0.26</v>
          </cell>
          <cell r="P642">
            <v>0.695</v>
          </cell>
          <cell r="Q642">
            <v>0.705</v>
          </cell>
          <cell r="R642">
            <v>1.022</v>
          </cell>
          <cell r="S642">
            <v>1.0230000000000001</v>
          </cell>
          <cell r="T642">
            <v>1.736</v>
          </cell>
        </row>
        <row r="643">
          <cell r="A643">
            <v>212</v>
          </cell>
          <cell r="B643">
            <v>957</v>
          </cell>
          <cell r="C643" t="str">
            <v>Polynesia (15)</v>
          </cell>
          <cell r="K643" t="str">
            <v>males</v>
          </cell>
          <cell r="L643" t="str">
            <v>1995-2000</v>
          </cell>
          <cell r="M643">
            <v>8.458</v>
          </cell>
          <cell r="N643">
            <v>0.811</v>
          </cell>
          <cell r="O643">
            <v>0.14900000000000002</v>
          </cell>
          <cell r="P643">
            <v>0.5920000000000001</v>
          </cell>
          <cell r="Q643">
            <v>0.624</v>
          </cell>
          <cell r="R643">
            <v>1.49</v>
          </cell>
          <cell r="S643">
            <v>1.923</v>
          </cell>
          <cell r="T643">
            <v>2.8689999999999998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oreg"/>
      <sheetName val="whoregec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nder5"/>
      <sheetName val="Sheet1"/>
      <sheetName val="summary-target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 info"/>
      <sheetName val="Data"/>
      <sheetName val="OECD.Stat export"/>
      <sheetName val="Population"/>
      <sheetName val="Fortheweb"/>
      <sheetName val="LIC and LMIC"/>
      <sheetName val="Final table"/>
      <sheetName val="MCC.FY08 Time Series Data"/>
      <sheetName val="LICs"/>
      <sheetName val="LMICs"/>
      <sheetName val="MCC.FY08 Codebook"/>
      <sheetName val="Health systems"/>
      <sheetName val="Intro"/>
      <sheetName val="Voice &amp; Accountability"/>
      <sheetName val="Political Stability No Violence"/>
      <sheetName val="Government Effectiveness"/>
      <sheetName val="Regulatory Quality"/>
      <sheetName val="Rule of Law"/>
      <sheetName val="Control of Corruption"/>
      <sheetName val="Annex Table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5"/>
  <sheetViews>
    <sheetView tabSelected="1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G4" sqref="G4"/>
    </sheetView>
  </sheetViews>
  <sheetFormatPr defaultColWidth="9.140625" defaultRowHeight="12.75"/>
  <cols>
    <col min="1" max="4" width="9.140625" style="4" customWidth="1"/>
    <col min="5" max="5" width="0.85546875" style="4" customWidth="1"/>
    <col min="6" max="6" width="13.140625" style="4" bestFit="1" customWidth="1"/>
    <col min="7" max="8" width="9.140625" style="4" customWidth="1"/>
    <col min="9" max="9" width="9.28125" style="4" bestFit="1" customWidth="1"/>
    <col min="10" max="10" width="9.28125" style="4" customWidth="1"/>
    <col min="11" max="11" width="0.85546875" style="4" customWidth="1"/>
    <col min="12" max="19" width="9.140625" style="4" customWidth="1"/>
    <col min="20" max="20" width="0.85546875" style="4" customWidth="1"/>
    <col min="21" max="22" width="9.140625" style="4" customWidth="1"/>
    <col min="23" max="23" width="0.85546875" style="7" customWidth="1"/>
    <col min="24" max="26" width="9.140625" style="4" customWidth="1"/>
    <col min="27" max="27" width="0.85546875" style="4" customWidth="1"/>
    <col min="28" max="29" width="9.140625" style="4" customWidth="1"/>
    <col min="30" max="30" width="0.85546875" style="4" customWidth="1"/>
    <col min="31" max="16384" width="9.140625" style="4" customWidth="1"/>
  </cols>
  <sheetData>
    <row r="1" spans="1:33" ht="11.25">
      <c r="A1" s="4" t="s">
        <v>0</v>
      </c>
      <c r="B1" s="4" t="s">
        <v>15</v>
      </c>
      <c r="C1" s="4" t="s">
        <v>1</v>
      </c>
      <c r="F1" s="4" t="s">
        <v>262</v>
      </c>
      <c r="G1" s="4" t="s">
        <v>263</v>
      </c>
      <c r="H1" s="4" t="s">
        <v>264</v>
      </c>
      <c r="I1" s="4" t="s">
        <v>263</v>
      </c>
      <c r="J1" s="4" t="s">
        <v>265</v>
      </c>
      <c r="L1" s="4" t="s">
        <v>1</v>
      </c>
      <c r="O1" s="4" t="s">
        <v>1</v>
      </c>
      <c r="P1" s="4" t="s">
        <v>1</v>
      </c>
      <c r="Q1" s="4" t="s">
        <v>1</v>
      </c>
      <c r="R1" s="4" t="s">
        <v>1</v>
      </c>
      <c r="S1" s="4" t="s">
        <v>16</v>
      </c>
      <c r="U1" s="4" t="s">
        <v>2</v>
      </c>
      <c r="V1" s="4" t="s">
        <v>17</v>
      </c>
      <c r="X1" s="4" t="s">
        <v>2</v>
      </c>
      <c r="Y1" s="4" t="s">
        <v>2</v>
      </c>
      <c r="Z1" s="4" t="s">
        <v>2</v>
      </c>
      <c r="AB1" s="4" t="s">
        <v>16</v>
      </c>
      <c r="AC1" s="4" t="s">
        <v>16</v>
      </c>
      <c r="AE1" s="4" t="s">
        <v>18</v>
      </c>
      <c r="AF1" s="4" t="s">
        <v>18</v>
      </c>
      <c r="AG1" s="4" t="s">
        <v>19</v>
      </c>
    </row>
    <row r="2" spans="3:32" ht="11.25">
      <c r="C2" s="4" t="s">
        <v>20</v>
      </c>
      <c r="G2" s="4" t="s">
        <v>266</v>
      </c>
      <c r="I2" s="4" t="s">
        <v>266</v>
      </c>
      <c r="J2" s="4" t="s">
        <v>267</v>
      </c>
      <c r="L2" s="4" t="s">
        <v>3</v>
      </c>
      <c r="O2" s="4" t="s">
        <v>21</v>
      </c>
      <c r="P2" s="4" t="s">
        <v>22</v>
      </c>
      <c r="Q2" s="4" t="s">
        <v>23</v>
      </c>
      <c r="R2" s="4" t="s">
        <v>24</v>
      </c>
      <c r="S2" s="4">
        <v>2007</v>
      </c>
      <c r="U2" s="4">
        <v>2007</v>
      </c>
      <c r="V2" s="4">
        <v>2008</v>
      </c>
      <c r="X2" s="4">
        <v>2007</v>
      </c>
      <c r="Y2" s="4">
        <v>2007</v>
      </c>
      <c r="Z2" s="4">
        <v>2007</v>
      </c>
      <c r="AB2" s="4">
        <v>2007</v>
      </c>
      <c r="AC2" s="4">
        <v>2007</v>
      </c>
      <c r="AE2" s="4">
        <v>2008</v>
      </c>
      <c r="AF2" s="4">
        <v>2008</v>
      </c>
    </row>
    <row r="3" spans="7:9" ht="11.25">
      <c r="G3" s="4" t="s">
        <v>268</v>
      </c>
      <c r="I3" s="4" t="s">
        <v>268</v>
      </c>
    </row>
    <row r="4" spans="7:9" ht="11.25">
      <c r="G4" s="4" t="s">
        <v>269</v>
      </c>
      <c r="I4" s="4" t="s">
        <v>270</v>
      </c>
    </row>
    <row r="6" ht="11.25">
      <c r="X6" s="4">
        <v>0</v>
      </c>
    </row>
    <row r="7" spans="9:24" ht="11.25">
      <c r="I7" s="13" t="s">
        <v>275</v>
      </c>
      <c r="X7" s="4">
        <v>2.5</v>
      </c>
    </row>
    <row r="8" ht="11.25">
      <c r="X8" s="4">
        <v>4</v>
      </c>
    </row>
    <row r="9" spans="2:24" ht="11.25">
      <c r="B9" s="4" t="s">
        <v>272</v>
      </c>
      <c r="C9" s="6">
        <f>AVERAGE(C12:C203)</f>
        <v>24281.51843077503</v>
      </c>
      <c r="J9" s="4" t="s">
        <v>272</v>
      </c>
      <c r="L9" s="6">
        <f>AVERAGE(L12:L203)</f>
        <v>27192.145537891298</v>
      </c>
      <c r="M9" s="6"/>
      <c r="N9" s="6"/>
      <c r="X9" s="4">
        <v>5.5</v>
      </c>
    </row>
    <row r="10" spans="2:24" ht="11.25">
      <c r="B10" s="4" t="s">
        <v>273</v>
      </c>
      <c r="C10" s="6">
        <f>STDEV(C12:C203)</f>
        <v>14925.569053889736</v>
      </c>
      <c r="J10" s="4" t="s">
        <v>273</v>
      </c>
      <c r="L10" s="6">
        <f>STDEV(L12:L203)</f>
        <v>18512.03231078399</v>
      </c>
      <c r="R10" s="4" t="s">
        <v>274</v>
      </c>
      <c r="S10" s="4">
        <f>COUNTIF(S12:S203,"LOW")</f>
        <v>22</v>
      </c>
      <c r="U10" s="4">
        <f>COUNTIF(U12:U203,1)</f>
        <v>38</v>
      </c>
      <c r="V10" s="4">
        <f>COUNTIF(V12:V203,"RED")</f>
        <v>31</v>
      </c>
      <c r="X10" s="4">
        <v>8.5</v>
      </c>
    </row>
    <row r="12" spans="1:33" s="1" customFormat="1" ht="11.25">
      <c r="A12" s="1" t="s">
        <v>138</v>
      </c>
      <c r="B12" s="1" t="s">
        <v>42</v>
      </c>
      <c r="C12" s="2">
        <f aca="true" t="shared" si="0" ref="C12:C43">L12-P12</f>
        <v>33777.08248749293</v>
      </c>
      <c r="D12" s="5">
        <f aca="true" t="shared" si="1" ref="D12:D43">P12/L12</f>
        <v>3.34329618712788E-05</v>
      </c>
      <c r="E12" s="5"/>
      <c r="F12" s="2">
        <v>30884000</v>
      </c>
      <c r="G12" s="8">
        <v>7377.276000000001</v>
      </c>
      <c r="H12" s="2" t="e">
        <v>#N/A</v>
      </c>
      <c r="I12" s="8">
        <f aca="true" t="shared" si="2" ref="I12:I43">IF(OR(ISERROR(F12),ISERROR(G12)),0,IF(F12&lt;1000000,0,G12*1000000/F12))</f>
        <v>238.87048309804433</v>
      </c>
      <c r="J12" s="8" t="e">
        <f aca="true" t="shared" si="3" ref="J12:J43">F12/H12</f>
        <v>#N/A</v>
      </c>
      <c r="K12" s="2"/>
      <c r="L12" s="2">
        <v>33778.21179315989</v>
      </c>
      <c r="M12" s="9">
        <f aca="true" t="shared" si="4" ref="M12:M43">(L12-$L$9)/L$10</f>
        <v>0.35577218884994866</v>
      </c>
      <c r="N12" s="9">
        <f aca="true" t="shared" si="5" ref="N12:N43">(L12-$C$9)/C$10</f>
        <v>0.6362701032098965</v>
      </c>
      <c r="O12" s="2">
        <v>14889.347837262456</v>
      </c>
      <c r="P12" s="2">
        <v>1.1293056669606947</v>
      </c>
      <c r="Q12" s="2">
        <v>12497.639752363715</v>
      </c>
      <c r="R12" s="2">
        <v>6391.228283477778</v>
      </c>
      <c r="S12" s="2" t="e">
        <f>INDEX($AC$12:$AC$188,MATCH(A12,$AB$12:$AB$188,0))</f>
        <v>#N/A</v>
      </c>
      <c r="T12" s="2"/>
      <c r="U12" s="6">
        <f>INDEX($Z$12:$Z$191,MATCH(A12,$X$12:$X$191,0))</f>
        <v>1</v>
      </c>
      <c r="V12" s="2" t="str">
        <f>INDEX($AG$12:$AG$188,MATCH(A12,$AE$12:$AE$188,0))</f>
        <v>Red</v>
      </c>
      <c r="W12" s="3"/>
      <c r="X12" s="1" t="s">
        <v>201</v>
      </c>
      <c r="Y12" s="1">
        <v>2.8</v>
      </c>
      <c r="Z12" s="1">
        <f>MATCH(Y12,$X$6:$X$10,1)</f>
        <v>2</v>
      </c>
      <c r="AB12" s="1" t="s">
        <v>118</v>
      </c>
      <c r="AC12" s="1" t="s">
        <v>87</v>
      </c>
      <c r="AE12" s="1" t="s">
        <v>45</v>
      </c>
      <c r="AF12" s="1">
        <v>69.7</v>
      </c>
      <c r="AG12" s="1" t="s">
        <v>119</v>
      </c>
    </row>
    <row r="13" spans="1:33" s="1" customFormat="1" ht="11.25">
      <c r="A13" s="1" t="s">
        <v>159</v>
      </c>
      <c r="B13" s="1" t="s">
        <v>42</v>
      </c>
      <c r="C13" s="2">
        <f t="shared" si="0"/>
        <v>15812.64727120962</v>
      </c>
      <c r="D13" s="5">
        <f t="shared" si="1"/>
        <v>0.0004185008773653038</v>
      </c>
      <c r="E13" s="5"/>
      <c r="F13" s="2">
        <v>6127000</v>
      </c>
      <c r="G13" s="8">
        <v>539.766</v>
      </c>
      <c r="H13" s="2" t="e">
        <v>#N/A</v>
      </c>
      <c r="I13" s="8">
        <f t="shared" si="2"/>
        <v>88.09629508731842</v>
      </c>
      <c r="J13" s="8" t="e">
        <f t="shared" si="3"/>
        <v>#N/A</v>
      </c>
      <c r="K13" s="2"/>
      <c r="L13" s="2">
        <v>15819.267648599836</v>
      </c>
      <c r="M13" s="9">
        <f t="shared" si="4"/>
        <v>-0.6143505855197925</v>
      </c>
      <c r="N13" s="9">
        <f t="shared" si="5"/>
        <v>-0.5669633600984786</v>
      </c>
      <c r="O13" s="2">
        <v>3697.7237686176722</v>
      </c>
      <c r="P13" s="2">
        <v>6.620377390215598</v>
      </c>
      <c r="Q13" s="2">
        <v>9148.78899746435</v>
      </c>
      <c r="R13" s="2">
        <v>2972.7530059255278</v>
      </c>
      <c r="S13" s="2" t="str">
        <f>INDEX($AC$12:$AC$188,MATCH(A13,$AB$12:$AB$188,0))</f>
        <v>Medium</v>
      </c>
      <c r="T13" s="2"/>
      <c r="U13" s="6">
        <f>INDEX($Z$12:$Z$191,MATCH(A13,$X$12:$X$191,0))</f>
        <v>3</v>
      </c>
      <c r="V13" s="2" t="str">
        <f>INDEX($AG$12:$AG$188,MATCH(A13,$AE$12:$AE$188,0))</f>
        <v>Orange</v>
      </c>
      <c r="W13" s="3"/>
      <c r="X13" s="1" t="s">
        <v>133</v>
      </c>
      <c r="Y13" s="1">
        <v>2.8</v>
      </c>
      <c r="Z13" s="1">
        <f>MATCH(Y13,$X$6:$X$10,1)</f>
        <v>2</v>
      </c>
      <c r="AB13" s="1" t="s">
        <v>156</v>
      </c>
      <c r="AC13" s="1" t="s">
        <v>87</v>
      </c>
      <c r="AE13" s="1" t="s">
        <v>241</v>
      </c>
      <c r="AF13" s="1">
        <v>70</v>
      </c>
      <c r="AG13" s="1" t="s">
        <v>119</v>
      </c>
    </row>
    <row r="14" spans="1:39" s="1" customFormat="1" ht="11.25">
      <c r="A14" s="1" t="s">
        <v>193</v>
      </c>
      <c r="B14" s="1" t="s">
        <v>141</v>
      </c>
      <c r="C14" s="2">
        <f t="shared" si="0"/>
        <v>17614.258361457123</v>
      </c>
      <c r="D14" s="5">
        <f t="shared" si="1"/>
        <v>0.015481508860396655</v>
      </c>
      <c r="E14" s="5"/>
      <c r="F14" s="2">
        <v>5859000</v>
      </c>
      <c r="G14" s="8">
        <v>512.09</v>
      </c>
      <c r="H14" s="2" t="e">
        <v>#N/A</v>
      </c>
      <c r="I14" s="8">
        <f t="shared" si="2"/>
        <v>87.40228707970644</v>
      </c>
      <c r="J14" s="8" t="e">
        <f t="shared" si="3"/>
        <v>#N/A</v>
      </c>
      <c r="K14" s="2"/>
      <c r="L14" s="2">
        <v>17891.241779591364</v>
      </c>
      <c r="M14" s="9">
        <f t="shared" si="4"/>
        <v>-0.5024247798488224</v>
      </c>
      <c r="N14" s="9">
        <f t="shared" si="5"/>
        <v>-0.42814291556396666</v>
      </c>
      <c r="O14" s="2">
        <v>5998.901602516942</v>
      </c>
      <c r="P14" s="2">
        <v>276.9834181342425</v>
      </c>
      <c r="Q14" s="2">
        <v>9367.240576227567</v>
      </c>
      <c r="R14" s="2">
        <v>2525.0996008468533</v>
      </c>
      <c r="S14" s="2" t="str">
        <f>INDEX($AC$12:$AC$188,MATCH(A14,$AB$12:$AB$188,0))</f>
        <v>Medium</v>
      </c>
      <c r="T14" s="2"/>
      <c r="U14" s="6">
        <f>INDEX($Z$12:$Z$191,MATCH(A14,$X$12:$X$191,0))</f>
        <v>2</v>
      </c>
      <c r="V14" s="2" t="str">
        <f>INDEX($AG$12:$AG$188,MATCH(A14,$AE$12:$AE$188,0))</f>
        <v>Orange</v>
      </c>
      <c r="W14" s="3"/>
      <c r="X14" s="1" t="s">
        <v>200</v>
      </c>
      <c r="Y14" s="1">
        <v>4.1</v>
      </c>
      <c r="Z14" s="1">
        <f>MATCH(Y14,$X$6:$X$10,1)</f>
        <v>3</v>
      </c>
      <c r="AB14" s="1" t="s">
        <v>109</v>
      </c>
      <c r="AC14" s="1" t="s">
        <v>30</v>
      </c>
      <c r="AE14" s="1" t="s">
        <v>201</v>
      </c>
      <c r="AF14" s="1">
        <v>80.6</v>
      </c>
      <c r="AG14" s="1" t="s">
        <v>119</v>
      </c>
      <c r="AM14" s="2"/>
    </row>
    <row r="15" spans="1:39" s="1" customFormat="1" ht="11.25">
      <c r="A15" s="1" t="s">
        <v>146</v>
      </c>
      <c r="B15" s="4" t="s">
        <v>26</v>
      </c>
      <c r="C15" s="2">
        <f t="shared" si="0"/>
        <v>32688.8234819706</v>
      </c>
      <c r="D15" s="5">
        <f t="shared" si="1"/>
        <v>0.20951776818686482</v>
      </c>
      <c r="E15" s="5"/>
      <c r="F15" s="2">
        <v>3794000</v>
      </c>
      <c r="G15" s="8">
        <v>330.322</v>
      </c>
      <c r="H15" s="2" t="e">
        <v>#N/A</v>
      </c>
      <c r="I15" s="8">
        <f t="shared" si="2"/>
        <v>87.06431207169214</v>
      </c>
      <c r="J15" s="8" t="e">
        <f t="shared" si="3"/>
        <v>#N/A</v>
      </c>
      <c r="K15" s="2"/>
      <c r="L15" s="2">
        <v>41353.01486409378</v>
      </c>
      <c r="M15" s="9">
        <f t="shared" si="4"/>
        <v>0.7649548730504977</v>
      </c>
      <c r="N15" s="9">
        <f t="shared" si="5"/>
        <v>1.1437752471400586</v>
      </c>
      <c r="O15" s="2">
        <v>28439.687166166204</v>
      </c>
      <c r="P15" s="2">
        <v>8664.191382123176</v>
      </c>
      <c r="Q15" s="2">
        <v>8458.87800741154</v>
      </c>
      <c r="R15" s="2">
        <v>4454.457948192987</v>
      </c>
      <c r="S15" s="2" t="str">
        <f>INDEX($AC$12:$AC$188,MATCH(A15,$AB$12:$AB$188,0))</f>
        <v>Medium</v>
      </c>
      <c r="T15" s="2"/>
      <c r="U15" s="6" t="e">
        <f>INDEX($Z$12:$Z$191,MATCH(A15,$X$12:$X$191,0))</f>
        <v>#N/A</v>
      </c>
      <c r="V15" s="2" t="str">
        <f>INDEX($AG$12:$AG$188,MATCH(A15,$AE$12:$AE$188,0))</f>
        <v>Red</v>
      </c>
      <c r="W15" s="3"/>
      <c r="X15" s="1" t="s">
        <v>160</v>
      </c>
      <c r="Y15" s="1">
        <v>4.1</v>
      </c>
      <c r="Z15" s="1">
        <f>MATCH(Y15,$X$6:$X$10,1)</f>
        <v>3</v>
      </c>
      <c r="AB15" s="1" t="s">
        <v>168</v>
      </c>
      <c r="AC15" s="1" t="s">
        <v>30</v>
      </c>
      <c r="AE15" s="1" t="s">
        <v>136</v>
      </c>
      <c r="AF15" s="1">
        <v>80.7</v>
      </c>
      <c r="AG15" s="1" t="s">
        <v>119</v>
      </c>
      <c r="AM15" s="2"/>
    </row>
    <row r="16" spans="1:39" s="1" customFormat="1" ht="11.25">
      <c r="A16" s="1" t="s">
        <v>41</v>
      </c>
      <c r="B16" s="1" t="s">
        <v>42</v>
      </c>
      <c r="C16" s="2">
        <f t="shared" si="0"/>
        <v>74185.29102971082</v>
      </c>
      <c r="D16" s="5">
        <f t="shared" si="1"/>
        <v>1.472646458518508E-05</v>
      </c>
      <c r="E16" s="5"/>
      <c r="F16" s="2">
        <v>27170000</v>
      </c>
      <c r="G16" s="8">
        <v>1691.886</v>
      </c>
      <c r="H16" s="2" t="e">
        <v>#N/A</v>
      </c>
      <c r="I16" s="8">
        <f t="shared" si="2"/>
        <v>62.27037173352963</v>
      </c>
      <c r="J16" s="8" t="e">
        <f t="shared" si="3"/>
        <v>#N/A</v>
      </c>
      <c r="K16" s="2"/>
      <c r="L16" s="2">
        <v>74186.38353286062</v>
      </c>
      <c r="M16" s="9">
        <f t="shared" si="4"/>
        <v>2.5385780019189643</v>
      </c>
      <c r="N16" s="9">
        <f t="shared" si="5"/>
        <v>3.3435820719398257</v>
      </c>
      <c r="O16" s="2">
        <v>51061.468301611465</v>
      </c>
      <c r="P16" s="2">
        <v>1.0925031497996296</v>
      </c>
      <c r="Q16" s="2" t="s">
        <v>271</v>
      </c>
      <c r="R16" s="2">
        <v>5232.806062617449</v>
      </c>
      <c r="S16" s="2" t="e">
        <f>INDEX($AC$12:$AC$188,MATCH(A16,$AB$12:$AB$188,0))</f>
        <v>#N/A</v>
      </c>
      <c r="T16" s="2"/>
      <c r="U16" s="6">
        <f>INDEX($Z$12:$Z$191,MATCH(A16,$X$12:$X$191,0))</f>
        <v>1</v>
      </c>
      <c r="V16" s="2" t="str">
        <f>INDEX($AG$12:$AG$188,MATCH(A16,$AE$12:$AE$188,0))</f>
        <v>Red</v>
      </c>
      <c r="W16" s="3"/>
      <c r="X16" s="1" t="s">
        <v>155</v>
      </c>
      <c r="Y16" s="1">
        <v>4.5</v>
      </c>
      <c r="Z16" s="1">
        <f>MATCH(Y16,$X$6:$X$10,1)</f>
        <v>3</v>
      </c>
      <c r="AB16" s="1" t="s">
        <v>180</v>
      </c>
      <c r="AC16" s="1" t="s">
        <v>30</v>
      </c>
      <c r="AE16" s="1" t="s">
        <v>181</v>
      </c>
      <c r="AF16" s="1">
        <v>83.4</v>
      </c>
      <c r="AG16" s="1" t="s">
        <v>119</v>
      </c>
      <c r="AM16" s="2"/>
    </row>
    <row r="17" spans="1:39" ht="11.25">
      <c r="A17" s="4" t="s">
        <v>5</v>
      </c>
      <c r="B17" s="4" t="s">
        <v>26</v>
      </c>
      <c r="C17" s="6">
        <f t="shared" si="0"/>
        <v>43427.3514340144</v>
      </c>
      <c r="D17" s="10">
        <f t="shared" si="1"/>
        <v>0.3806792671755074</v>
      </c>
      <c r="E17" s="10"/>
      <c r="F17" s="6">
        <v>12337000</v>
      </c>
      <c r="G17" s="11">
        <v>726.98</v>
      </c>
      <c r="H17" s="6">
        <v>210</v>
      </c>
      <c r="I17" s="11">
        <f t="shared" si="2"/>
        <v>58.92680554429764</v>
      </c>
      <c r="J17" s="11">
        <f t="shared" si="3"/>
        <v>58747.619047619046</v>
      </c>
      <c r="K17" s="6"/>
      <c r="L17" s="6">
        <v>70120.93917146666</v>
      </c>
      <c r="M17" s="12">
        <f t="shared" si="4"/>
        <v>2.3189670865347205</v>
      </c>
      <c r="N17" s="12">
        <f t="shared" si="5"/>
        <v>3.0712008751683384</v>
      </c>
      <c r="O17" s="6">
        <v>59612.60766091415</v>
      </c>
      <c r="P17" s="6">
        <v>26693.587737452257</v>
      </c>
      <c r="Q17" s="6">
        <v>8694.758056223907</v>
      </c>
      <c r="R17" s="6">
        <v>1813.5706500503834</v>
      </c>
      <c r="S17" s="6" t="str">
        <f>INDEX($AC$12:$AC$188,MATCH(A17,$AB$12:$AB$188,0))</f>
        <v>Low</v>
      </c>
      <c r="T17" s="6"/>
      <c r="U17" s="6">
        <f>INDEX($Z$12:$Z$191,MATCH(A17,$X$12:$X$191,0))</f>
        <v>2</v>
      </c>
      <c r="V17" s="6" t="str">
        <f>INDEX($AG$12:$AG$188,MATCH(A17,$AE$12:$AE$188,0))</f>
        <v>Orange</v>
      </c>
      <c r="X17" s="4" t="s">
        <v>77</v>
      </c>
      <c r="Y17" s="4">
        <v>2.5</v>
      </c>
      <c r="Z17" s="4">
        <f>MATCH(Y17,$X$6:$X$10,1)</f>
        <v>2</v>
      </c>
      <c r="AB17" s="4" t="s">
        <v>127</v>
      </c>
      <c r="AC17" s="4" t="s">
        <v>87</v>
      </c>
      <c r="AE17" s="4" t="s">
        <v>91</v>
      </c>
      <c r="AF17" s="4">
        <v>58.5</v>
      </c>
      <c r="AG17" s="4" t="s">
        <v>248</v>
      </c>
      <c r="AM17" s="6"/>
    </row>
    <row r="18" spans="1:39" s="1" customFormat="1" ht="11.25">
      <c r="A18" s="1" t="s">
        <v>45</v>
      </c>
      <c r="B18" s="1" t="s">
        <v>188</v>
      </c>
      <c r="C18" s="2">
        <f t="shared" si="0"/>
        <v>15997.899818848076</v>
      </c>
      <c r="D18" s="5">
        <f t="shared" si="1"/>
        <v>0.000511318785557989</v>
      </c>
      <c r="E18" s="5"/>
      <c r="F18" s="2">
        <v>3340000</v>
      </c>
      <c r="G18" s="8">
        <v>186.536</v>
      </c>
      <c r="H18" s="2" t="e">
        <v>#N/A</v>
      </c>
      <c r="I18" s="8">
        <f t="shared" si="2"/>
        <v>55.84910179640718</v>
      </c>
      <c r="J18" s="8" t="e">
        <f t="shared" si="3"/>
        <v>#N/A</v>
      </c>
      <c r="K18" s="2"/>
      <c r="L18" s="2">
        <v>16006.084030295986</v>
      </c>
      <c r="M18" s="9">
        <f t="shared" si="4"/>
        <v>-0.604258966265902</v>
      </c>
      <c r="N18" s="9">
        <f t="shared" si="5"/>
        <v>-0.5544468268244951</v>
      </c>
      <c r="O18" s="2">
        <v>2221.1186847542667</v>
      </c>
      <c r="P18" s="2">
        <v>8.184211447910066</v>
      </c>
      <c r="Q18" s="2">
        <v>10988.936679603057</v>
      </c>
      <c r="R18" s="2">
        <v>2796.030257783324</v>
      </c>
      <c r="S18" s="2" t="str">
        <f>INDEX($AC$12:$AC$188,MATCH(A18,$AB$12:$AB$188,0))</f>
        <v>High</v>
      </c>
      <c r="T18" s="2"/>
      <c r="U18" s="6">
        <f>INDEX($Z$12:$Z$191,MATCH(A18,$X$12:$X$191,0))</f>
        <v>2</v>
      </c>
      <c r="V18" s="2" t="str">
        <f>INDEX($AG$12:$AG$188,MATCH(A18,$AE$12:$AE$188,0))</f>
        <v>Orange</v>
      </c>
      <c r="W18" s="3"/>
      <c r="X18" s="1" t="s">
        <v>136</v>
      </c>
      <c r="Y18" s="1">
        <v>4.9</v>
      </c>
      <c r="Z18" s="1">
        <f>MATCH(Y18,$X$6:$X$10,1)</f>
        <v>3</v>
      </c>
      <c r="AB18" s="1" t="s">
        <v>80</v>
      </c>
      <c r="AC18" s="1" t="s">
        <v>30</v>
      </c>
      <c r="AE18" s="1" t="s">
        <v>139</v>
      </c>
      <c r="AF18" s="1">
        <v>85.7</v>
      </c>
      <c r="AG18" s="1" t="s">
        <v>119</v>
      </c>
      <c r="AM18" s="2"/>
    </row>
    <row r="19" spans="1:39" s="1" customFormat="1" ht="11.25">
      <c r="A19" s="1" t="s">
        <v>107</v>
      </c>
      <c r="B19" s="1" t="s">
        <v>141</v>
      </c>
      <c r="C19" s="2">
        <f t="shared" si="0"/>
        <v>26926.10365664632</v>
      </c>
      <c r="D19" s="5">
        <f t="shared" si="1"/>
        <v>0.004273637229261682</v>
      </c>
      <c r="E19" s="5"/>
      <c r="F19" s="2">
        <v>9598000</v>
      </c>
      <c r="G19" s="8">
        <v>519.872</v>
      </c>
      <c r="H19" s="2" t="e">
        <v>#N/A</v>
      </c>
      <c r="I19" s="8">
        <f t="shared" si="2"/>
        <v>54.16461762867264</v>
      </c>
      <c r="J19" s="8" t="e">
        <f t="shared" si="3"/>
        <v>#N/A</v>
      </c>
      <c r="K19" s="2"/>
      <c r="L19" s="2">
        <v>27041.669944060664</v>
      </c>
      <c r="M19" s="9">
        <f t="shared" si="4"/>
        <v>-0.008128529126592733</v>
      </c>
      <c r="N19" s="9">
        <f t="shared" si="5"/>
        <v>0.18492772391591414</v>
      </c>
      <c r="O19" s="2">
        <v>11315.872149245582</v>
      </c>
      <c r="P19" s="2">
        <v>115.56628741434433</v>
      </c>
      <c r="Q19" s="2">
        <v>12561.341248432636</v>
      </c>
      <c r="R19" s="2">
        <v>3164.4669569281027</v>
      </c>
      <c r="S19" s="2" t="str">
        <f>INDEX($AC$12:$AC$188,MATCH(A19,$AB$12:$AB$188,0))</f>
        <v>Medium</v>
      </c>
      <c r="T19" s="2"/>
      <c r="U19" s="6">
        <f>INDEX($Z$12:$Z$191,MATCH(A19,$X$12:$X$191,0))</f>
        <v>2</v>
      </c>
      <c r="V19" s="2" t="str">
        <f>INDEX($AG$12:$AG$188,MATCH(A19,$AE$12:$AE$188,0))</f>
        <v>Orange</v>
      </c>
      <c r="W19" s="3"/>
      <c r="X19" s="1" t="s">
        <v>194</v>
      </c>
      <c r="Y19" s="1">
        <v>4</v>
      </c>
      <c r="Z19" s="1">
        <f>MATCH(Y19,$X$6:$X$10,1)</f>
        <v>3</v>
      </c>
      <c r="AB19" s="1" t="s">
        <v>187</v>
      </c>
      <c r="AC19" s="1" t="s">
        <v>30</v>
      </c>
      <c r="AE19" s="1" t="s">
        <v>203</v>
      </c>
      <c r="AF19" s="1">
        <v>80.4</v>
      </c>
      <c r="AG19" s="1" t="s">
        <v>119</v>
      </c>
      <c r="AM19" s="2"/>
    </row>
    <row r="20" spans="1:39" s="1" customFormat="1" ht="11.25">
      <c r="A20" s="1" t="s">
        <v>205</v>
      </c>
      <c r="B20" s="1" t="s">
        <v>116</v>
      </c>
      <c r="C20" s="2">
        <f t="shared" si="0"/>
        <v>22679.617602506183</v>
      </c>
      <c r="D20" s="5">
        <f t="shared" si="1"/>
        <v>4.8469476085418484E-05</v>
      </c>
      <c r="E20" s="5"/>
      <c r="F20" s="2">
        <v>2714000</v>
      </c>
      <c r="G20" s="8">
        <v>139.308</v>
      </c>
      <c r="H20" s="2" t="e">
        <v>#N/A</v>
      </c>
      <c r="I20" s="8">
        <f t="shared" si="2"/>
        <v>51.32940309506264</v>
      </c>
      <c r="J20" s="8" t="e">
        <f t="shared" si="3"/>
        <v>#N/A</v>
      </c>
      <c r="K20" s="2"/>
      <c r="L20" s="2">
        <v>22680.716924972778</v>
      </c>
      <c r="M20" s="9">
        <f t="shared" si="4"/>
        <v>-0.2437025031708936</v>
      </c>
      <c r="N20" s="9">
        <f t="shared" si="5"/>
        <v>-0.10725229302966313</v>
      </c>
      <c r="O20" s="2">
        <v>6626.691635758104</v>
      </c>
      <c r="P20" s="2">
        <v>1.0993224665951142</v>
      </c>
      <c r="Q20" s="2">
        <v>12926.654400919579</v>
      </c>
      <c r="R20" s="2">
        <v>3127.37010687141</v>
      </c>
      <c r="S20" s="2" t="str">
        <f>INDEX($AC$12:$AC$188,MATCH(A20,$AB$12:$AB$188,0))</f>
        <v>Medium</v>
      </c>
      <c r="T20" s="2"/>
      <c r="U20" s="6">
        <f>INDEX($Z$12:$Z$191,MATCH(A20,$X$12:$X$191,0))</f>
        <v>2</v>
      </c>
      <c r="V20" s="2" t="str">
        <f>INDEX($AG$12:$AG$188,MATCH(A20,$AE$12:$AE$188,0))</f>
        <v>Yellow</v>
      </c>
      <c r="W20" s="3"/>
      <c r="X20" s="1" t="s">
        <v>144</v>
      </c>
      <c r="Y20" s="1">
        <v>2.4</v>
      </c>
      <c r="Z20" s="1">
        <f>MATCH(Y20,$X$6:$X$10,1)</f>
        <v>1</v>
      </c>
      <c r="AB20" s="1" t="s">
        <v>97</v>
      </c>
      <c r="AC20" s="1" t="s">
        <v>87</v>
      </c>
      <c r="AE20" s="1" t="s">
        <v>137</v>
      </c>
      <c r="AF20" s="1">
        <v>48.8</v>
      </c>
      <c r="AG20" s="1" t="s">
        <v>248</v>
      </c>
      <c r="AM20" s="2"/>
    </row>
    <row r="21" spans="1:39" s="1" customFormat="1" ht="11.25">
      <c r="A21" s="1" t="s">
        <v>218</v>
      </c>
      <c r="B21" s="1" t="s">
        <v>209</v>
      </c>
      <c r="C21" s="2">
        <f t="shared" si="0"/>
        <v>19145.70873001769</v>
      </c>
      <c r="D21" s="5">
        <f t="shared" si="1"/>
        <v>0.08701863502552136</v>
      </c>
      <c r="E21" s="5"/>
      <c r="F21" s="2">
        <v>7313800</v>
      </c>
      <c r="G21" s="8">
        <v>339.73400000000004</v>
      </c>
      <c r="H21" s="2" t="e">
        <v>#N/A</v>
      </c>
      <c r="I21" s="8">
        <f t="shared" si="2"/>
        <v>46.45109245535837</v>
      </c>
      <c r="J21" s="8" t="e">
        <f t="shared" si="3"/>
        <v>#N/A</v>
      </c>
      <c r="K21" s="2"/>
      <c r="L21" s="2">
        <v>20970.536162644334</v>
      </c>
      <c r="M21" s="9">
        <f t="shared" si="4"/>
        <v>-0.3360846216556478</v>
      </c>
      <c r="N21" s="9">
        <f t="shared" si="5"/>
        <v>-0.22183290005065678</v>
      </c>
      <c r="O21" s="2">
        <v>8089.011655902022</v>
      </c>
      <c r="P21" s="2">
        <v>1824.8274326266446</v>
      </c>
      <c r="Q21" s="2">
        <v>10434.6271799973</v>
      </c>
      <c r="R21" s="2">
        <v>2446.898801522265</v>
      </c>
      <c r="S21" s="2" t="str">
        <f>INDEX($AC$12:$AC$188,MATCH(A21,$AB$12:$AB$188,0))</f>
        <v>Medium</v>
      </c>
      <c r="T21" s="2"/>
      <c r="U21" s="6">
        <f>INDEX($Z$12:$Z$191,MATCH(A21,$X$12:$X$191,0))</f>
        <v>2</v>
      </c>
      <c r="V21" s="2" t="str">
        <f>INDEX($AG$12:$AG$188,MATCH(A21,$AE$12:$AE$188,0))</f>
        <v>Orange</v>
      </c>
      <c r="W21" s="3"/>
      <c r="X21" s="1" t="s">
        <v>182</v>
      </c>
      <c r="Y21" s="1">
        <v>2.7</v>
      </c>
      <c r="Z21" s="1">
        <f>MATCH(Y21,$X$6:$X$10,1)</f>
        <v>2</v>
      </c>
      <c r="AB21" s="1" t="s">
        <v>132</v>
      </c>
      <c r="AC21" s="1" t="s">
        <v>87</v>
      </c>
      <c r="AE21" s="1" t="s">
        <v>226</v>
      </c>
      <c r="AF21" s="1">
        <v>65.7</v>
      </c>
      <c r="AG21" s="1" t="s">
        <v>119</v>
      </c>
      <c r="AM21" s="2"/>
    </row>
    <row r="22" spans="1:39" s="1" customFormat="1" ht="11.25">
      <c r="A22" s="1" t="s">
        <v>67</v>
      </c>
      <c r="B22" s="1" t="s">
        <v>188</v>
      </c>
      <c r="C22" s="2">
        <f t="shared" si="0"/>
        <v>16645.577689632104</v>
      </c>
      <c r="D22" s="5">
        <f t="shared" si="1"/>
        <v>0.009427160811433074</v>
      </c>
      <c r="E22" s="5"/>
      <c r="F22" s="2">
        <v>3124000</v>
      </c>
      <c r="G22" s="8">
        <v>142.944</v>
      </c>
      <c r="H22" s="2" t="e">
        <v>#N/A</v>
      </c>
      <c r="I22" s="8">
        <f t="shared" si="2"/>
        <v>45.75672215108835</v>
      </c>
      <c r="J22" s="8" t="e">
        <f t="shared" si="3"/>
        <v>#N/A</v>
      </c>
      <c r="K22" s="2"/>
      <c r="L22" s="2">
        <v>16803.99162091646</v>
      </c>
      <c r="M22" s="9">
        <f t="shared" si="4"/>
        <v>-0.5611568596346566</v>
      </c>
      <c r="N22" s="9">
        <f t="shared" si="5"/>
        <v>-0.5009877199898025</v>
      </c>
      <c r="O22" s="2">
        <v>2067.4187442117104</v>
      </c>
      <c r="P22" s="2">
        <v>158.41393128435337</v>
      </c>
      <c r="Q22" s="2">
        <v>13351.395781486264</v>
      </c>
      <c r="R22" s="2">
        <v>1385.176444163044</v>
      </c>
      <c r="S22" s="2" t="str">
        <f>INDEX($AC$12:$AC$188,MATCH(A22,$AB$12:$AB$188,0))</f>
        <v>Medium</v>
      </c>
      <c r="T22" s="2"/>
      <c r="U22" s="6">
        <f>INDEX($Z$12:$Z$191,MATCH(A22,$X$12:$X$191,0))</f>
        <v>2</v>
      </c>
      <c r="V22" s="2" t="str">
        <f>INDEX($AG$12:$AG$188,MATCH(A22,$AE$12:$AE$188,0))</f>
        <v>Orange</v>
      </c>
      <c r="W22" s="3"/>
      <c r="X22" s="1" t="s">
        <v>237</v>
      </c>
      <c r="Y22" s="1">
        <v>2.6</v>
      </c>
      <c r="Z22" s="1">
        <f>MATCH(Y22,$X$6:$X$10,1)</f>
        <v>2</v>
      </c>
      <c r="AB22" s="1" t="s">
        <v>99</v>
      </c>
      <c r="AC22" s="1" t="s">
        <v>87</v>
      </c>
      <c r="AE22" s="1" t="s">
        <v>160</v>
      </c>
      <c r="AF22" s="1">
        <v>59.4</v>
      </c>
      <c r="AG22" s="1" t="s">
        <v>248</v>
      </c>
      <c r="AM22" s="2"/>
    </row>
    <row r="23" spans="1:39" s="1" customFormat="1" ht="11.25">
      <c r="A23" s="1" t="s">
        <v>177</v>
      </c>
      <c r="B23" s="1" t="s">
        <v>26</v>
      </c>
      <c r="C23" s="2">
        <f t="shared" si="0"/>
        <v>22685.604059629895</v>
      </c>
      <c r="D23" s="5">
        <f t="shared" si="1"/>
        <v>0.4947670743073064</v>
      </c>
      <c r="E23" s="5"/>
      <c r="F23" s="2">
        <v>2268000</v>
      </c>
      <c r="G23" s="8">
        <v>102.56799999999998</v>
      </c>
      <c r="H23" s="2" t="e">
        <v>#N/A</v>
      </c>
      <c r="I23" s="8">
        <f t="shared" si="2"/>
        <v>45.22398589065255</v>
      </c>
      <c r="J23" s="8" t="e">
        <f t="shared" si="3"/>
        <v>#N/A</v>
      </c>
      <c r="K23" s="2"/>
      <c r="L23" s="2">
        <v>44901.278016524884</v>
      </c>
      <c r="M23" s="9">
        <f t="shared" si="4"/>
        <v>0.956628217870888</v>
      </c>
      <c r="N23" s="9">
        <f t="shared" si="5"/>
        <v>1.3815057577570993</v>
      </c>
      <c r="O23" s="2">
        <v>32996.241007891236</v>
      </c>
      <c r="P23" s="2">
        <v>22215.67395689499</v>
      </c>
      <c r="Q23" s="2">
        <v>8880.057965575546</v>
      </c>
      <c r="R23" s="2">
        <v>3024.973434144212</v>
      </c>
      <c r="S23" s="2" t="str">
        <f>INDEX($AC$12:$AC$188,MATCH(A23,$AB$12:$AB$188,0))</f>
        <v>Medium</v>
      </c>
      <c r="T23" s="2"/>
      <c r="U23" s="6">
        <f>INDEX($Z$12:$Z$191,MATCH(A23,$X$12:$X$191,0))</f>
        <v>3</v>
      </c>
      <c r="V23" s="2" t="str">
        <f>INDEX($AG$12:$AG$188,MATCH(A23,$AE$12:$AE$188,0))</f>
        <v>Orange</v>
      </c>
      <c r="W23" s="3"/>
      <c r="X23" s="1" t="s">
        <v>45</v>
      </c>
      <c r="Y23" s="1">
        <v>2.9</v>
      </c>
      <c r="Z23" s="1">
        <f>MATCH(Y23,$X$6:$X$10,1)</f>
        <v>2</v>
      </c>
      <c r="AB23" s="1" t="s">
        <v>237</v>
      </c>
      <c r="AC23" s="1" t="s">
        <v>87</v>
      </c>
      <c r="AE23" s="1" t="s">
        <v>208</v>
      </c>
      <c r="AF23" s="1">
        <v>72.2</v>
      </c>
      <c r="AG23" s="1" t="s">
        <v>119</v>
      </c>
      <c r="AM23" s="2"/>
    </row>
    <row r="24" spans="1:39" s="1" customFormat="1" ht="11.25">
      <c r="A24" s="1" t="s">
        <v>178</v>
      </c>
      <c r="B24" s="1" t="s">
        <v>188</v>
      </c>
      <c r="C24" s="2">
        <f t="shared" si="0"/>
        <v>17157.270542141236</v>
      </c>
      <c r="D24" s="5">
        <f t="shared" si="1"/>
        <v>0.004411750299851479</v>
      </c>
      <c r="E24" s="5"/>
      <c r="F24" s="2">
        <v>4422100</v>
      </c>
      <c r="G24" s="8">
        <v>198.03199999999998</v>
      </c>
      <c r="H24" s="2" t="e">
        <v>#N/A</v>
      </c>
      <c r="I24" s="8">
        <f t="shared" si="2"/>
        <v>44.78234323059179</v>
      </c>
      <c r="J24" s="8" t="e">
        <f t="shared" si="3"/>
        <v>#N/A</v>
      </c>
      <c r="K24" s="2"/>
      <c r="L24" s="2">
        <v>17233.29955662762</v>
      </c>
      <c r="M24" s="9">
        <f t="shared" si="4"/>
        <v>-0.5379661084246411</v>
      </c>
      <c r="N24" s="9">
        <f t="shared" si="5"/>
        <v>-0.4722244658611917</v>
      </c>
      <c r="O24" s="2">
        <v>1990.101480779535</v>
      </c>
      <c r="P24" s="2">
        <v>76.02901448638225</v>
      </c>
      <c r="Q24" s="2">
        <v>14294.560044565163</v>
      </c>
      <c r="R24" s="2">
        <v>948.6380312829211</v>
      </c>
      <c r="S24" s="2" t="str">
        <f>INDEX($AC$12:$AC$188,MATCH(A24,$AB$12:$AB$188,0))</f>
        <v>Medium</v>
      </c>
      <c r="T24" s="2"/>
      <c r="U24" s="6">
        <f>INDEX($Z$12:$Z$191,MATCH(A24,$X$12:$X$191,0))</f>
        <v>2</v>
      </c>
      <c r="V24" s="2" t="str">
        <f>INDEX($AG$12:$AG$188,MATCH(A24,$AE$12:$AE$188,0))</f>
        <v>Orange</v>
      </c>
      <c r="W24" s="3"/>
      <c r="X24" s="1" t="s">
        <v>165</v>
      </c>
      <c r="Y24" s="1">
        <v>3.5</v>
      </c>
      <c r="Z24" s="1">
        <f>MATCH(Y24,$X$6:$X$10,1)</f>
        <v>2</v>
      </c>
      <c r="AB24" s="1" t="s">
        <v>149</v>
      </c>
      <c r="AC24" s="1" t="s">
        <v>87</v>
      </c>
      <c r="AE24" s="1" t="s">
        <v>4</v>
      </c>
      <c r="AF24" s="1">
        <v>79.1</v>
      </c>
      <c r="AG24" s="1" t="s">
        <v>119</v>
      </c>
      <c r="AM24" s="2"/>
    </row>
    <row r="25" spans="1:39" ht="11.25">
      <c r="A25" s="4" t="s">
        <v>7</v>
      </c>
      <c r="B25" s="4" t="s">
        <v>26</v>
      </c>
      <c r="C25" s="6">
        <f t="shared" si="0"/>
        <v>50014.4520130052</v>
      </c>
      <c r="D25" s="10">
        <f t="shared" si="1"/>
        <v>0.25458211727248603</v>
      </c>
      <c r="E25" s="10"/>
      <c r="F25" s="6">
        <v>21411592</v>
      </c>
      <c r="G25" s="11">
        <v>957.564</v>
      </c>
      <c r="H25" s="6">
        <v>132</v>
      </c>
      <c r="I25" s="11">
        <f t="shared" si="2"/>
        <v>44.72175632713345</v>
      </c>
      <c r="J25" s="11">
        <f t="shared" si="3"/>
        <v>162209.0303030303</v>
      </c>
      <c r="K25" s="6"/>
      <c r="L25" s="6">
        <v>67095.85746722404</v>
      </c>
      <c r="M25" s="12">
        <f t="shared" si="4"/>
        <v>2.155555438723346</v>
      </c>
      <c r="N25" s="12">
        <f t="shared" si="5"/>
        <v>2.868523061456823</v>
      </c>
      <c r="O25" s="6">
        <v>55784.12285343911</v>
      </c>
      <c r="P25" s="6">
        <v>17081.40545421884</v>
      </c>
      <c r="Q25" s="6">
        <v>9345.057859300294</v>
      </c>
      <c r="R25" s="6">
        <v>1966.6600313639433</v>
      </c>
      <c r="S25" s="6" t="str">
        <f>INDEX($AC$12:$AC$188,MATCH(A25,$AB$12:$AB$188,0))</f>
        <v>Low</v>
      </c>
      <c r="T25" s="6"/>
      <c r="U25" s="6">
        <f>INDEX($Z$12:$Z$191,MATCH(A25,$X$12:$X$191,0))</f>
        <v>2</v>
      </c>
      <c r="V25" s="6" t="str">
        <f>INDEX($AG$12:$AG$188,MATCH(A25,$AE$12:$AE$188,0))</f>
        <v>Orange</v>
      </c>
      <c r="X25" s="4" t="s">
        <v>62</v>
      </c>
      <c r="Y25" s="4">
        <v>2.4</v>
      </c>
      <c r="Z25" s="4">
        <f>MATCH(Y25,$X$6:$X$10,1)</f>
        <v>1</v>
      </c>
      <c r="AB25" s="4" t="s">
        <v>146</v>
      </c>
      <c r="AC25" s="4" t="s">
        <v>87</v>
      </c>
      <c r="AE25" s="4" t="s">
        <v>88</v>
      </c>
      <c r="AF25" s="4">
        <v>51</v>
      </c>
      <c r="AG25" s="4" t="s">
        <v>248</v>
      </c>
      <c r="AM25" s="6"/>
    </row>
    <row r="26" spans="1:39" s="1" customFormat="1" ht="11.25">
      <c r="A26" s="1" t="s">
        <v>66</v>
      </c>
      <c r="B26" s="1" t="s">
        <v>42</v>
      </c>
      <c r="C26" s="2">
        <f t="shared" si="0"/>
        <v>18099.217693166847</v>
      </c>
      <c r="D26" s="5">
        <f t="shared" si="1"/>
        <v>0.0026493591161186243</v>
      </c>
      <c r="E26" s="5"/>
      <c r="F26" s="2">
        <v>4276100</v>
      </c>
      <c r="G26" s="8">
        <v>173.618</v>
      </c>
      <c r="H26" s="2" t="e">
        <v>#N/A</v>
      </c>
      <c r="I26" s="8">
        <f t="shared" si="2"/>
        <v>40.601950375342014</v>
      </c>
      <c r="J26" s="8" t="e">
        <f t="shared" si="3"/>
        <v>#N/A</v>
      </c>
      <c r="K26" s="2"/>
      <c r="L26" s="2">
        <v>18147.296398312625</v>
      </c>
      <c r="M26" s="9">
        <f t="shared" si="4"/>
        <v>-0.488592985779832</v>
      </c>
      <c r="N26" s="9">
        <f t="shared" si="5"/>
        <v>-0.41098748130234763</v>
      </c>
      <c r="O26" s="2">
        <v>2559.9594287316218</v>
      </c>
      <c r="P26" s="2">
        <v>48.078705145776226</v>
      </c>
      <c r="Q26" s="2">
        <v>12214.899789968316</v>
      </c>
      <c r="R26" s="2">
        <v>3372.438013954647</v>
      </c>
      <c r="S26" s="2" t="str">
        <f>INDEX($AC$12:$AC$188,MATCH(A26,$AB$12:$AB$188,0))</f>
        <v>Medium</v>
      </c>
      <c r="T26" s="2"/>
      <c r="U26" s="6">
        <f>INDEX($Z$12:$Z$191,MATCH(A26,$X$12:$X$191,0))</f>
        <v>2</v>
      </c>
      <c r="V26" s="2" t="str">
        <f>INDEX($AG$12:$AG$188,MATCH(A26,$AE$12:$AE$188,0))</f>
        <v>Red</v>
      </c>
      <c r="W26" s="3"/>
      <c r="X26" s="1" t="s">
        <v>7</v>
      </c>
      <c r="Y26" s="1">
        <v>2.8</v>
      </c>
      <c r="Z26" s="1">
        <f>MATCH(Y26,$X$6:$X$10,1)</f>
        <v>2</v>
      </c>
      <c r="AB26" s="1" t="s">
        <v>205</v>
      </c>
      <c r="AC26" s="1" t="s">
        <v>87</v>
      </c>
      <c r="AE26" s="1" t="s">
        <v>155</v>
      </c>
      <c r="AF26" s="1">
        <v>69.5</v>
      </c>
      <c r="AG26" s="1" t="s">
        <v>119</v>
      </c>
      <c r="AM26" s="2"/>
    </row>
    <row r="27" spans="1:39" s="1" customFormat="1" ht="11.25">
      <c r="A27" s="1" t="s">
        <v>122</v>
      </c>
      <c r="B27" s="1" t="s">
        <v>26</v>
      </c>
      <c r="C27" s="2">
        <f t="shared" si="0"/>
        <v>39296.86144041746</v>
      </c>
      <c r="D27" s="5">
        <f t="shared" si="1"/>
        <v>0.18832926496335708</v>
      </c>
      <c r="E27" s="5"/>
      <c r="F27" s="2">
        <v>19262000</v>
      </c>
      <c r="G27" s="8">
        <v>720.2059999999999</v>
      </c>
      <c r="H27" s="2" t="e">
        <v>#N/A</v>
      </c>
      <c r="I27" s="8">
        <f t="shared" si="2"/>
        <v>37.389990655175986</v>
      </c>
      <c r="J27" s="8" t="e">
        <f t="shared" si="3"/>
        <v>#N/A</v>
      </c>
      <c r="K27" s="2"/>
      <c r="L27" s="2">
        <v>48414.78168933047</v>
      </c>
      <c r="M27" s="9">
        <f t="shared" si="4"/>
        <v>1.1464238931279387</v>
      </c>
      <c r="N27" s="9">
        <f t="shared" si="5"/>
        <v>1.6169074138091972</v>
      </c>
      <c r="O27" s="2">
        <v>34578.34764536508</v>
      </c>
      <c r="P27" s="2">
        <v>9117.920248913008</v>
      </c>
      <c r="Q27" s="2">
        <v>9406.600085573384</v>
      </c>
      <c r="R27" s="2">
        <v>4429.837772955886</v>
      </c>
      <c r="S27" s="2" t="str">
        <f>INDEX($AC$12:$AC$188,MATCH(A27,$AB$12:$AB$188,0))</f>
        <v>Medium</v>
      </c>
      <c r="T27" s="2"/>
      <c r="U27" s="6">
        <f>INDEX($Z$12:$Z$191,MATCH(A27,$X$12:$X$191,0))</f>
        <v>1</v>
      </c>
      <c r="V27" s="2" t="str">
        <f>INDEX($AG$12:$AG$188,MATCH(A27,$AE$12:$AE$188,0))</f>
        <v>Red</v>
      </c>
      <c r="W27" s="3"/>
      <c r="X27" s="1" t="s">
        <v>147</v>
      </c>
      <c r="Y27" s="1">
        <v>5.6</v>
      </c>
      <c r="Z27" s="1">
        <f>MATCH(Y27,$X$6:$X$10,1)</f>
        <v>4</v>
      </c>
      <c r="AB27" s="1" t="s">
        <v>148</v>
      </c>
      <c r="AC27" s="1" t="s">
        <v>30</v>
      </c>
      <c r="AE27" s="1" t="s">
        <v>149</v>
      </c>
      <c r="AF27" s="1">
        <v>89</v>
      </c>
      <c r="AG27" s="1" t="s">
        <v>119</v>
      </c>
      <c r="AM27" s="2"/>
    </row>
    <row r="28" spans="1:39" s="1" customFormat="1" ht="11.25">
      <c r="A28" s="1" t="s">
        <v>13</v>
      </c>
      <c r="B28" s="1" t="s">
        <v>26</v>
      </c>
      <c r="C28" s="2">
        <f t="shared" si="0"/>
        <v>48072.788013984355</v>
      </c>
      <c r="D28" s="5">
        <f t="shared" si="1"/>
        <v>0.009849269164930775</v>
      </c>
      <c r="E28" s="5"/>
      <c r="F28" s="2">
        <v>3190000</v>
      </c>
      <c r="G28" s="8">
        <v>116.51599999999999</v>
      </c>
      <c r="H28" s="2">
        <v>19</v>
      </c>
      <c r="I28" s="8">
        <f t="shared" si="2"/>
        <v>36.525391849529775</v>
      </c>
      <c r="J28" s="8">
        <f t="shared" si="3"/>
        <v>167894.73684210525</v>
      </c>
      <c r="K28" s="2"/>
      <c r="L28" s="2">
        <v>48550.97968108444</v>
      </c>
      <c r="M28" s="9">
        <f t="shared" si="4"/>
        <v>1.1537811616043248</v>
      </c>
      <c r="N28" s="9">
        <f t="shared" si="5"/>
        <v>1.6260325594744793</v>
      </c>
      <c r="O28" s="2">
        <v>33703.266458578095</v>
      </c>
      <c r="P28" s="2">
        <v>478.19166710008557</v>
      </c>
      <c r="Q28" s="2">
        <v>9744.583273070295</v>
      </c>
      <c r="R28" s="2">
        <v>5103.137074130307</v>
      </c>
      <c r="S28" s="2" t="str">
        <f>INDEX($AC$12:$AC$188,MATCH(A28,$AB$12:$AB$188,0))</f>
        <v>Medium</v>
      </c>
      <c r="T28" s="2"/>
      <c r="U28" s="6">
        <f>INDEX($Z$12:$Z$191,MATCH(A28,$X$12:$X$191,0))</f>
        <v>2</v>
      </c>
      <c r="V28" s="2" t="str">
        <f>INDEX($AG$12:$AG$188,MATCH(A28,$AE$12:$AE$188,0))</f>
        <v>Orange</v>
      </c>
      <c r="W28" s="3"/>
      <c r="X28" s="1" t="s">
        <v>12</v>
      </c>
      <c r="Y28" s="1">
        <v>2.7</v>
      </c>
      <c r="Z28" s="1">
        <f>MATCH(Y28,$X$6:$X$10,1)</f>
        <v>2</v>
      </c>
      <c r="AB28" s="1" t="s">
        <v>201</v>
      </c>
      <c r="AC28" s="1" t="s">
        <v>87</v>
      </c>
      <c r="AE28" s="1" t="s">
        <v>150</v>
      </c>
      <c r="AF28" s="1">
        <v>67.2</v>
      </c>
      <c r="AG28" s="1" t="s">
        <v>119</v>
      </c>
      <c r="AM28" s="2"/>
    </row>
    <row r="29" spans="1:39" s="1" customFormat="1" ht="11.25">
      <c r="A29" s="1" t="s">
        <v>166</v>
      </c>
      <c r="B29" s="1" t="s">
        <v>116</v>
      </c>
      <c r="C29" s="2">
        <f t="shared" si="0"/>
        <v>28500.731361470862</v>
      </c>
      <c r="D29" s="5">
        <f t="shared" si="1"/>
        <v>0.010150569937491529</v>
      </c>
      <c r="E29" s="5"/>
      <c r="F29" s="2">
        <v>6585000</v>
      </c>
      <c r="G29" s="8">
        <v>231.848</v>
      </c>
      <c r="H29" s="2" t="e">
        <v>#N/A</v>
      </c>
      <c r="I29" s="8">
        <f t="shared" si="2"/>
        <v>35.20850417615794</v>
      </c>
      <c r="J29" s="8" t="e">
        <f t="shared" si="3"/>
        <v>#N/A</v>
      </c>
      <c r="K29" s="2"/>
      <c r="L29" s="2">
        <v>28792.99668806301</v>
      </c>
      <c r="M29" s="9">
        <f t="shared" si="4"/>
        <v>0.08647625086734276</v>
      </c>
      <c r="N29" s="9">
        <f t="shared" si="5"/>
        <v>0.30226507552234644</v>
      </c>
      <c r="O29" s="2">
        <v>15533.036396936212</v>
      </c>
      <c r="P29" s="2">
        <v>292.2653265921455</v>
      </c>
      <c r="Q29" s="2">
        <v>10351.844747650308</v>
      </c>
      <c r="R29" s="2">
        <v>2908.119123755383</v>
      </c>
      <c r="S29" s="2" t="str">
        <f>INDEX($AC$12:$AC$188,MATCH(A29,$AB$12:$AB$188,0))</f>
        <v>Medium</v>
      </c>
      <c r="T29" s="2"/>
      <c r="U29" s="6">
        <f>INDEX($Z$12:$Z$191,MATCH(A29,$X$12:$X$191,0))</f>
        <v>1</v>
      </c>
      <c r="V29" s="2" t="str">
        <f>INDEX($AG$12:$AG$188,MATCH(A29,$AE$12:$AE$188,0))</f>
        <v>Orange</v>
      </c>
      <c r="W29" s="3"/>
      <c r="X29" s="1" t="s">
        <v>159</v>
      </c>
      <c r="Y29" s="1">
        <v>4.7</v>
      </c>
      <c r="Z29" s="1">
        <f>MATCH(Y29,$X$6:$X$10,1)</f>
        <v>3</v>
      </c>
      <c r="AB29" s="1" t="s">
        <v>121</v>
      </c>
      <c r="AC29" s="1" t="s">
        <v>30</v>
      </c>
      <c r="AE29" s="1" t="s">
        <v>95</v>
      </c>
      <c r="AF29" s="1">
        <v>84.4</v>
      </c>
      <c r="AG29" s="1" t="s">
        <v>119</v>
      </c>
      <c r="AM29" s="2"/>
    </row>
    <row r="30" spans="1:39" ht="11.25">
      <c r="A30" s="4" t="s">
        <v>8</v>
      </c>
      <c r="B30" s="4" t="s">
        <v>26</v>
      </c>
      <c r="C30" s="6">
        <f t="shared" si="0"/>
        <v>37611.565977605314</v>
      </c>
      <c r="D30" s="10">
        <f t="shared" si="1"/>
        <v>0.02688325306493654</v>
      </c>
      <c r="E30" s="10"/>
      <c r="F30" s="6">
        <v>13341000</v>
      </c>
      <c r="G30" s="11">
        <v>453.36</v>
      </c>
      <c r="H30" s="6">
        <v>113</v>
      </c>
      <c r="I30" s="11">
        <f t="shared" si="2"/>
        <v>33.98246008545087</v>
      </c>
      <c r="J30" s="11">
        <f t="shared" si="3"/>
        <v>118061.94690265486</v>
      </c>
      <c r="K30" s="6"/>
      <c r="L30" s="6">
        <v>38650.62038657439</v>
      </c>
      <c r="M30" s="12">
        <f t="shared" si="4"/>
        <v>0.6189744408563979</v>
      </c>
      <c r="N30" s="12">
        <f t="shared" si="5"/>
        <v>0.9627171938248238</v>
      </c>
      <c r="O30" s="6">
        <v>25154.013399952226</v>
      </c>
      <c r="P30" s="6">
        <v>1039.0544089690748</v>
      </c>
      <c r="Q30" s="6">
        <v>8882.862750645329</v>
      </c>
      <c r="R30" s="6">
        <v>4613.748294969427</v>
      </c>
      <c r="S30" s="6" t="str">
        <f>INDEX($AC$12:$AC$188,MATCH(A30,$AB$12:$AB$188,0))</f>
        <v>Low</v>
      </c>
      <c r="T30" s="6"/>
      <c r="U30" s="6">
        <f>INDEX($Z$12:$Z$191,MATCH(A30,$X$12:$X$191,0))</f>
        <v>2</v>
      </c>
      <c r="V30" s="6" t="str">
        <f>INDEX($AG$12:$AG$188,MATCH(A30,$AE$12:$AE$188,0))</f>
        <v>Orange</v>
      </c>
      <c r="X30" s="4" t="s">
        <v>161</v>
      </c>
      <c r="Y30" s="4">
        <v>3.3</v>
      </c>
      <c r="Z30" s="4">
        <f>MATCH(Y30,$X$6:$X$10,1)</f>
        <v>2</v>
      </c>
      <c r="AB30" s="4" t="s">
        <v>66</v>
      </c>
      <c r="AC30" s="4" t="s">
        <v>87</v>
      </c>
      <c r="AE30" s="4" t="s">
        <v>216</v>
      </c>
      <c r="AF30" s="4">
        <v>75.8</v>
      </c>
      <c r="AG30" s="4" t="s">
        <v>119</v>
      </c>
      <c r="AM30" s="6"/>
    </row>
    <row r="31" spans="1:39" s="1" customFormat="1" ht="11.25">
      <c r="A31" s="1" t="s">
        <v>46</v>
      </c>
      <c r="B31" s="1" t="s">
        <v>26</v>
      </c>
      <c r="C31" s="2">
        <f t="shared" si="0"/>
        <v>68978.85254383158</v>
      </c>
      <c r="D31" s="5">
        <f t="shared" si="1"/>
        <v>0.08983027374768389</v>
      </c>
      <c r="E31" s="5"/>
      <c r="F31" s="2">
        <v>3761646</v>
      </c>
      <c r="G31" s="8">
        <v>118.52</v>
      </c>
      <c r="H31" s="2" t="e">
        <v>#N/A</v>
      </c>
      <c r="I31" s="8">
        <f t="shared" si="2"/>
        <v>31.507483691979523</v>
      </c>
      <c r="J31" s="8" t="e">
        <f t="shared" si="3"/>
        <v>#N/A</v>
      </c>
      <c r="K31" s="2"/>
      <c r="L31" s="2">
        <v>75786.80168572137</v>
      </c>
      <c r="M31" s="9">
        <f t="shared" si="4"/>
        <v>2.6250308627390284</v>
      </c>
      <c r="N31" s="9">
        <f t="shared" si="5"/>
        <v>3.4508086806595557</v>
      </c>
      <c r="O31" s="2">
        <v>57109.985540728594</v>
      </c>
      <c r="P31" s="2">
        <v>6807.9491418897815</v>
      </c>
      <c r="Q31" s="2">
        <v>9711.203527518921</v>
      </c>
      <c r="R31" s="2">
        <v>8965.631139170797</v>
      </c>
      <c r="S31" s="2" t="e">
        <f>INDEX($AC$12:$AC$188,MATCH(A31,$AB$12:$AB$188,0))</f>
        <v>#N/A</v>
      </c>
      <c r="T31" s="2"/>
      <c r="U31" s="6">
        <f>INDEX($Z$12:$Z$191,MATCH(A31,$X$12:$X$191,0))</f>
        <v>1</v>
      </c>
      <c r="V31" s="2" t="str">
        <f>INDEX($AG$12:$AG$188,MATCH(A31,$AE$12:$AE$188,0))</f>
        <v>Red</v>
      </c>
      <c r="W31" s="3"/>
      <c r="X31" s="1" t="s">
        <v>43</v>
      </c>
      <c r="Y31" s="1">
        <v>9</v>
      </c>
      <c r="Z31" s="1">
        <f>MATCH(Y31,$X$6:$X$10,1)</f>
        <v>5</v>
      </c>
      <c r="AB31" s="1" t="s">
        <v>44</v>
      </c>
      <c r="AC31" s="1" t="s">
        <v>30</v>
      </c>
      <c r="AE31" s="1" t="s">
        <v>41</v>
      </c>
      <c r="AF31" s="1">
        <v>105.4</v>
      </c>
      <c r="AG31" s="1" t="s">
        <v>32</v>
      </c>
      <c r="AM31" s="2"/>
    </row>
    <row r="32" spans="1:39" s="1" customFormat="1" ht="11.25">
      <c r="A32" s="1" t="s">
        <v>25</v>
      </c>
      <c r="B32" s="1" t="s">
        <v>26</v>
      </c>
      <c r="C32" s="2">
        <f t="shared" si="0"/>
        <v>91513.14115883989</v>
      </c>
      <c r="D32" s="5">
        <f t="shared" si="1"/>
        <v>0.034731312057915194</v>
      </c>
      <c r="E32" s="5"/>
      <c r="F32" s="2">
        <v>5924000</v>
      </c>
      <c r="G32" s="8">
        <v>185.32600000000002</v>
      </c>
      <c r="H32" s="2" t="e">
        <v>#N/A</v>
      </c>
      <c r="I32" s="8">
        <f t="shared" si="2"/>
        <v>31.283929777177587</v>
      </c>
      <c r="J32" s="8" t="e">
        <f t="shared" si="3"/>
        <v>#N/A</v>
      </c>
      <c r="K32" s="2"/>
      <c r="L32" s="2">
        <v>94805.87353759744</v>
      </c>
      <c r="M32" s="9">
        <f t="shared" si="4"/>
        <v>3.6524205913533585</v>
      </c>
      <c r="N32" s="9">
        <f t="shared" si="5"/>
        <v>4.725069768006141</v>
      </c>
      <c r="O32" s="2">
        <v>74901.81386191814</v>
      </c>
      <c r="P32" s="2">
        <v>3292.7323787575406</v>
      </c>
      <c r="Q32" s="2">
        <v>10789.40353705173</v>
      </c>
      <c r="R32" s="2">
        <v>9114.66663308441</v>
      </c>
      <c r="S32" s="2" t="str">
        <f>INDEX($AC$12:$AC$188,MATCH(A32,$AB$12:$AB$188,0))</f>
        <v>Low</v>
      </c>
      <c r="T32" s="2"/>
      <c r="U32" s="6">
        <f>INDEX($Z$12:$Z$191,MATCH(A32,$X$12:$X$191,0))</f>
        <v>1</v>
      </c>
      <c r="V32" s="2" t="str">
        <f>INDEX($AG$12:$AG$188,MATCH(A32,$AE$12:$AE$188,0))</f>
        <v>Red</v>
      </c>
      <c r="W32" s="3"/>
      <c r="X32" s="1" t="s">
        <v>89</v>
      </c>
      <c r="Y32" s="1">
        <v>5.3</v>
      </c>
      <c r="Z32" s="1">
        <f>MATCH(Y32,$X$6:$X$10,1)</f>
        <v>3</v>
      </c>
      <c r="AB32" s="1" t="s">
        <v>124</v>
      </c>
      <c r="AC32" s="1" t="s">
        <v>30</v>
      </c>
      <c r="AE32" s="1" t="s">
        <v>125</v>
      </c>
      <c r="AF32" s="1">
        <v>88.8</v>
      </c>
      <c r="AG32" s="1" t="s">
        <v>119</v>
      </c>
      <c r="AM32" s="2"/>
    </row>
    <row r="33" spans="1:39" ht="11.25">
      <c r="A33" s="4" t="s">
        <v>133</v>
      </c>
      <c r="B33" s="4" t="s">
        <v>26</v>
      </c>
      <c r="C33" s="6">
        <f t="shared" si="0"/>
        <v>32383.20539072859</v>
      </c>
      <c r="D33" s="10">
        <f t="shared" si="1"/>
        <v>0.12804361246706633</v>
      </c>
      <c r="E33" s="10"/>
      <c r="F33" s="6">
        <v>4965000</v>
      </c>
      <c r="G33" s="11">
        <v>154.66400000000002</v>
      </c>
      <c r="H33" s="6">
        <v>32</v>
      </c>
      <c r="I33" s="11">
        <f t="shared" si="2"/>
        <v>31.15085599194361</v>
      </c>
      <c r="J33" s="11">
        <f t="shared" si="3"/>
        <v>155156.25</v>
      </c>
      <c r="K33" s="6"/>
      <c r="L33" s="6">
        <v>37138.560888752574</v>
      </c>
      <c r="M33" s="12">
        <f t="shared" si="4"/>
        <v>0.5372946191903034</v>
      </c>
      <c r="N33" s="12">
        <f t="shared" si="5"/>
        <v>0.8614105372837951</v>
      </c>
      <c r="O33" s="6">
        <v>25619.59200691983</v>
      </c>
      <c r="P33" s="6">
        <v>4755.355498023981</v>
      </c>
      <c r="Q33" s="6">
        <v>8287.300556372425</v>
      </c>
      <c r="R33" s="6">
        <v>3231.648279615481</v>
      </c>
      <c r="S33" s="6" t="str">
        <f>INDEX($AC$12:$AC$188,MATCH(A33,$AB$12:$AB$188,0))</f>
        <v>Low</v>
      </c>
      <c r="T33" s="6"/>
      <c r="U33" s="6">
        <f>INDEX($Z$12:$Z$191,MATCH(A33,$X$12:$X$191,0))</f>
        <v>2</v>
      </c>
      <c r="V33" s="6" t="str">
        <f>INDEX($AG$12:$AG$188,MATCH(A33,$AE$12:$AE$188,0))</f>
        <v>Orange</v>
      </c>
      <c r="X33" s="4" t="s">
        <v>48</v>
      </c>
      <c r="Y33" s="4">
        <v>8.7</v>
      </c>
      <c r="Z33" s="4">
        <f>MATCH(Y33,$X$6:$X$10,1)</f>
        <v>5</v>
      </c>
      <c r="AB33" s="4" t="s">
        <v>43</v>
      </c>
      <c r="AC33" s="4" t="s">
        <v>30</v>
      </c>
      <c r="AE33" s="4" t="s">
        <v>108</v>
      </c>
      <c r="AF33" s="4">
        <v>103.8</v>
      </c>
      <c r="AG33" s="4" t="s">
        <v>32</v>
      </c>
      <c r="AM33" s="6"/>
    </row>
    <row r="34" spans="1:39" s="1" customFormat="1" ht="11.25">
      <c r="A34" s="1" t="s">
        <v>115</v>
      </c>
      <c r="B34" s="1" t="s">
        <v>116</v>
      </c>
      <c r="C34" s="2">
        <f t="shared" si="0"/>
        <v>40296.58384761782</v>
      </c>
      <c r="D34" s="5">
        <f t="shared" si="1"/>
        <v>0.0006875978028474001</v>
      </c>
      <c r="E34" s="5"/>
      <c r="F34" s="2">
        <v>5866000</v>
      </c>
      <c r="G34" s="8">
        <v>177.91400000000002</v>
      </c>
      <c r="H34" s="2" t="e">
        <v>#N/A</v>
      </c>
      <c r="I34" s="8">
        <f t="shared" si="2"/>
        <v>30.32969655642687</v>
      </c>
      <c r="J34" s="8" t="e">
        <f t="shared" si="3"/>
        <v>#N/A</v>
      </c>
      <c r="K34" s="2"/>
      <c r="L34" s="2">
        <v>40324.31075509435</v>
      </c>
      <c r="M34" s="9">
        <f t="shared" si="4"/>
        <v>0.7093853876623287</v>
      </c>
      <c r="N34" s="9">
        <f t="shared" si="5"/>
        <v>1.0748529765529058</v>
      </c>
      <c r="O34" s="2">
        <v>24339.92747236808</v>
      </c>
      <c r="P34" s="2">
        <v>27.726907476538663</v>
      </c>
      <c r="Q34" s="2">
        <v>11257.181188681261</v>
      </c>
      <c r="R34" s="2">
        <v>4727.182199676879</v>
      </c>
      <c r="S34" s="2" t="e">
        <f>INDEX($AC$12:$AC$188,MATCH(A34,$AB$12:$AB$188,0))</f>
        <v>#N/A</v>
      </c>
      <c r="T34" s="2"/>
      <c r="U34" s="6">
        <f>INDEX($Z$12:$Z$191,MATCH(A34,$X$12:$X$191,0))</f>
        <v>1</v>
      </c>
      <c r="V34" s="2" t="str">
        <f>INDEX($AG$12:$AG$188,MATCH(A34,$AE$12:$AE$188,0))</f>
        <v>Orange</v>
      </c>
      <c r="W34" s="3"/>
      <c r="X34" s="1" t="s">
        <v>111</v>
      </c>
      <c r="Y34" s="1">
        <v>4.6</v>
      </c>
      <c r="Z34" s="1">
        <f>MATCH(Y34,$X$6:$X$10,1)</f>
        <v>3</v>
      </c>
      <c r="AB34" s="1" t="s">
        <v>210</v>
      </c>
      <c r="AC34" s="1" t="s">
        <v>30</v>
      </c>
      <c r="AE34" s="1" t="s">
        <v>33</v>
      </c>
      <c r="AF34" s="1">
        <v>83.8</v>
      </c>
      <c r="AG34" s="1" t="s">
        <v>119</v>
      </c>
      <c r="AM34" s="2"/>
    </row>
    <row r="35" spans="1:39" s="1" customFormat="1" ht="11.25">
      <c r="A35" s="1" t="s">
        <v>60</v>
      </c>
      <c r="B35" s="1" t="s">
        <v>26</v>
      </c>
      <c r="C35" s="2">
        <f t="shared" si="0"/>
        <v>59835.98575341439</v>
      </c>
      <c r="D35" s="5">
        <f t="shared" si="1"/>
        <v>0.09776782059399525</v>
      </c>
      <c r="E35" s="5"/>
      <c r="F35" s="2">
        <v>63038247</v>
      </c>
      <c r="G35" s="8">
        <v>1812.486</v>
      </c>
      <c r="H35" s="2" t="e">
        <v>#N/A</v>
      </c>
      <c r="I35" s="8">
        <f t="shared" si="2"/>
        <v>28.752163745923962</v>
      </c>
      <c r="J35" s="8" t="e">
        <f t="shared" si="3"/>
        <v>#N/A</v>
      </c>
      <c r="K35" s="2"/>
      <c r="L35" s="2">
        <v>66319.94193867937</v>
      </c>
      <c r="M35" s="9">
        <f t="shared" si="4"/>
        <v>2.1136413195429977</v>
      </c>
      <c r="N35" s="9">
        <f t="shared" si="5"/>
        <v>2.816537403439821</v>
      </c>
      <c r="O35" s="2">
        <v>48788.52070192324</v>
      </c>
      <c r="P35" s="2">
        <v>6483.956185264987</v>
      </c>
      <c r="Q35" s="2">
        <v>9491.6118891335</v>
      </c>
      <c r="R35" s="2">
        <v>8039.819113049265</v>
      </c>
      <c r="S35" s="2" t="str">
        <f>INDEX($AC$12:$AC$188,MATCH(A35,$AB$12:$AB$188,0))</f>
        <v>Low</v>
      </c>
      <c r="T35" s="2"/>
      <c r="U35" s="6" t="e">
        <f>INDEX($Z$12:$Z$191,MATCH(A35,$X$12:$X$191,0))</f>
        <v>#N/A</v>
      </c>
      <c r="V35" s="2" t="str">
        <f>INDEX($AG$12:$AG$188,MATCH(A35,$AE$12:$AE$188,0))</f>
        <v>Red</v>
      </c>
      <c r="W35" s="3"/>
      <c r="X35" s="1" t="s">
        <v>241</v>
      </c>
      <c r="Y35" s="1">
        <v>2.5</v>
      </c>
      <c r="Z35" s="1">
        <f>MATCH(Y35,$X$6:$X$10,1)</f>
        <v>2</v>
      </c>
      <c r="AB35" s="1" t="s">
        <v>152</v>
      </c>
      <c r="AC35" s="1" t="s">
        <v>87</v>
      </c>
      <c r="AE35" s="1" t="s">
        <v>84</v>
      </c>
      <c r="AF35" s="1">
        <v>56.8</v>
      </c>
      <c r="AG35" s="1" t="s">
        <v>248</v>
      </c>
      <c r="AM35" s="2"/>
    </row>
    <row r="36" spans="1:39" s="1" customFormat="1" ht="11.25">
      <c r="A36" s="1" t="s">
        <v>64</v>
      </c>
      <c r="B36" s="1" t="s">
        <v>26</v>
      </c>
      <c r="C36" s="2">
        <f t="shared" si="0"/>
        <v>58060.21689871963</v>
      </c>
      <c r="D36" s="5">
        <f t="shared" si="1"/>
        <v>0.06296452035681259</v>
      </c>
      <c r="E36" s="5"/>
      <c r="F36" s="2">
        <v>1709000</v>
      </c>
      <c r="G36" s="8">
        <v>46.134</v>
      </c>
      <c r="H36" s="2" t="e">
        <v>#N/A</v>
      </c>
      <c r="I36" s="8">
        <f t="shared" si="2"/>
        <v>26.994733762434173</v>
      </c>
      <c r="J36" s="8" t="e">
        <f t="shared" si="3"/>
        <v>#N/A</v>
      </c>
      <c r="K36" s="2"/>
      <c r="L36" s="2">
        <v>61961.59927778648</v>
      </c>
      <c r="M36" s="9">
        <f t="shared" si="4"/>
        <v>1.8782083542302699</v>
      </c>
      <c r="N36" s="9">
        <f t="shared" si="5"/>
        <v>2.524532278197573</v>
      </c>
      <c r="O36" s="2">
        <v>47790.11911967805</v>
      </c>
      <c r="P36" s="2">
        <v>3901.382379066851</v>
      </c>
      <c r="Q36" s="2">
        <v>9235.505518404228</v>
      </c>
      <c r="R36" s="2">
        <v>4935.983612158089</v>
      </c>
      <c r="S36" s="2" t="str">
        <f>INDEX($AC$12:$AC$188,MATCH(A36,$AB$12:$AB$188,0))</f>
        <v>Low</v>
      </c>
      <c r="T36" s="2"/>
      <c r="U36" s="6">
        <f>INDEX($Z$12:$Z$191,MATCH(A36,$X$12:$X$191,0))</f>
        <v>1</v>
      </c>
      <c r="V36" s="2" t="e">
        <f>INDEX($AG$12:$AG$188,MATCH(A36,$AE$12:$AE$188,0))</f>
        <v>#N/A</v>
      </c>
      <c r="W36" s="3"/>
      <c r="X36" s="1" t="s">
        <v>158</v>
      </c>
      <c r="Y36" s="1">
        <v>4.2</v>
      </c>
      <c r="Z36" s="1">
        <f>MATCH(Y36,$X$6:$X$10,1)</f>
        <v>3</v>
      </c>
      <c r="AB36" s="1" t="s">
        <v>191</v>
      </c>
      <c r="AC36" s="1" t="s">
        <v>30</v>
      </c>
      <c r="AE36" s="1" t="s">
        <v>161</v>
      </c>
      <c r="AF36" s="1">
        <v>81.7</v>
      </c>
      <c r="AG36" s="1" t="s">
        <v>119</v>
      </c>
      <c r="AM36" s="2"/>
    </row>
    <row r="37" spans="1:39" ht="11.25">
      <c r="A37" s="4" t="s">
        <v>9</v>
      </c>
      <c r="B37" s="4" t="s">
        <v>26</v>
      </c>
      <c r="C37" s="6">
        <f t="shared" si="0"/>
        <v>65559.69068522364</v>
      </c>
      <c r="D37" s="10">
        <f t="shared" si="1"/>
        <v>0.042322043156342797</v>
      </c>
      <c r="E37" s="10"/>
      <c r="F37" s="6">
        <v>12379000</v>
      </c>
      <c r="G37" s="11">
        <v>326.332</v>
      </c>
      <c r="H37" s="6">
        <v>86</v>
      </c>
      <c r="I37" s="11">
        <f t="shared" si="2"/>
        <v>26.361741659261654</v>
      </c>
      <c r="J37" s="11">
        <f t="shared" si="3"/>
        <v>143941.86046511628</v>
      </c>
      <c r="K37" s="6"/>
      <c r="L37" s="6">
        <v>68456.92773518269</v>
      </c>
      <c r="M37" s="12">
        <f t="shared" si="4"/>
        <v>2.2290789851988877</v>
      </c>
      <c r="N37" s="12">
        <f t="shared" si="5"/>
        <v>2.959713572387724</v>
      </c>
      <c r="O37" s="6">
        <v>53288.469856782285</v>
      </c>
      <c r="P37" s="6">
        <v>2897.237049959042</v>
      </c>
      <c r="Q37" s="6">
        <v>9693.846185534994</v>
      </c>
      <c r="R37" s="6">
        <v>5474.602186213136</v>
      </c>
      <c r="S37" s="6" t="str">
        <f>INDEX($AC$12:$AC$188,MATCH(A37,$AB$12:$AB$188,0))</f>
        <v>Low</v>
      </c>
      <c r="T37" s="6"/>
      <c r="U37" s="6">
        <f>INDEX($Z$12:$Z$191,MATCH(A37,$X$12:$X$191,0))</f>
        <v>2</v>
      </c>
      <c r="V37" s="6" t="str">
        <f>INDEX($AG$12:$AG$188,MATCH(A37,$AE$12:$AE$188,0))</f>
        <v>Orange</v>
      </c>
      <c r="X37" s="4" t="s">
        <v>192</v>
      </c>
      <c r="Y37" s="4">
        <v>3.2</v>
      </c>
      <c r="Z37" s="4">
        <f>MATCH(Y37,$X$6:$X$10,1)</f>
        <v>2</v>
      </c>
      <c r="AB37" s="4" t="s">
        <v>229</v>
      </c>
      <c r="AC37" s="4" t="s">
        <v>87</v>
      </c>
      <c r="AE37" s="4" t="s">
        <v>230</v>
      </c>
      <c r="AF37" s="4">
        <v>74.6</v>
      </c>
      <c r="AG37" s="4" t="s">
        <v>119</v>
      </c>
      <c r="AM37" s="6"/>
    </row>
    <row r="38" spans="1:39" s="1" customFormat="1" ht="11.25">
      <c r="A38" s="1" t="s">
        <v>194</v>
      </c>
      <c r="B38" s="1" t="s">
        <v>209</v>
      </c>
      <c r="C38" s="2">
        <f t="shared" si="0"/>
        <v>19388.802702161745</v>
      </c>
      <c r="D38" s="5">
        <f t="shared" si="1"/>
        <v>0.050884509991400075</v>
      </c>
      <c r="E38" s="5"/>
      <c r="F38" s="2">
        <v>6952800</v>
      </c>
      <c r="G38" s="8">
        <v>180.64600000000002</v>
      </c>
      <c r="H38" s="2" t="e">
        <v>#N/A</v>
      </c>
      <c r="I38" s="8">
        <f t="shared" si="2"/>
        <v>25.981762743067545</v>
      </c>
      <c r="J38" s="8" t="e">
        <f t="shared" si="3"/>
        <v>#N/A</v>
      </c>
      <c r="K38" s="2"/>
      <c r="L38" s="2">
        <v>20428.286026588885</v>
      </c>
      <c r="M38" s="9">
        <f t="shared" si="4"/>
        <v>-0.3653763885968478</v>
      </c>
      <c r="N38" s="9">
        <f t="shared" si="5"/>
        <v>-0.2581631822729037</v>
      </c>
      <c r="O38" s="2">
        <v>5804.1668511298185</v>
      </c>
      <c r="P38" s="2">
        <v>1039.4833244271406</v>
      </c>
      <c r="Q38" s="2">
        <v>10913.05207223307</v>
      </c>
      <c r="R38" s="2">
        <v>3711.060867851845</v>
      </c>
      <c r="S38" s="2" t="str">
        <f>INDEX($AC$12:$AC$188,MATCH(A38,$AB$12:$AB$188,0))</f>
        <v>Medium</v>
      </c>
      <c r="T38" s="2"/>
      <c r="U38" s="6">
        <f>INDEX($Z$12:$Z$191,MATCH(A38,$X$12:$X$191,0))</f>
        <v>3</v>
      </c>
      <c r="V38" s="2" t="str">
        <f>INDEX($AG$12:$AG$188,MATCH(A38,$AE$12:$AE$188,0))</f>
        <v>Orange</v>
      </c>
      <c r="W38" s="3"/>
      <c r="X38" s="1" t="s">
        <v>184</v>
      </c>
      <c r="Y38" s="1">
        <v>3.7</v>
      </c>
      <c r="Z38" s="1">
        <f>MATCH(Y38,$X$6:$X$10,1)</f>
        <v>2</v>
      </c>
      <c r="AB38" s="1" t="s">
        <v>114</v>
      </c>
      <c r="AC38" s="1" t="s">
        <v>30</v>
      </c>
      <c r="AE38" s="1" t="s">
        <v>206</v>
      </c>
      <c r="AF38" s="1">
        <v>80.1</v>
      </c>
      <c r="AG38" s="1" t="s">
        <v>119</v>
      </c>
      <c r="AM38" s="2"/>
    </row>
    <row r="39" spans="1:39" ht="11.25">
      <c r="A39" s="4" t="s">
        <v>6</v>
      </c>
      <c r="B39" s="4" t="s">
        <v>26</v>
      </c>
      <c r="C39" s="6">
        <f t="shared" si="0"/>
        <v>46217.66014832838</v>
      </c>
      <c r="D39" s="10">
        <f t="shared" si="1"/>
        <v>0.15555569298320204</v>
      </c>
      <c r="E39" s="10"/>
      <c r="F39" s="6">
        <v>9760000</v>
      </c>
      <c r="G39" s="11">
        <v>247.27799999999996</v>
      </c>
      <c r="H39" s="6">
        <v>187</v>
      </c>
      <c r="I39" s="11">
        <f t="shared" si="2"/>
        <v>25.3358606557377</v>
      </c>
      <c r="J39" s="11">
        <f t="shared" si="3"/>
        <v>52192.51336898396</v>
      </c>
      <c r="K39" s="6"/>
      <c r="L39" s="6">
        <v>54731.448556510906</v>
      </c>
      <c r="M39" s="12">
        <f t="shared" si="4"/>
        <v>1.4876434178745936</v>
      </c>
      <c r="N39" s="12">
        <f t="shared" si="5"/>
        <v>2.040118538582645</v>
      </c>
      <c r="O39" s="6">
        <v>41706.731350399445</v>
      </c>
      <c r="P39" s="6">
        <v>8513.788408182527</v>
      </c>
      <c r="Q39" s="6">
        <v>8739.74911441052</v>
      </c>
      <c r="R39" s="6">
        <v>4284.963256377549</v>
      </c>
      <c r="S39" s="6" t="str">
        <f>INDEX($AC$12:$AC$188,MATCH(A39,$AB$12:$AB$188,0))</f>
        <v>Low</v>
      </c>
      <c r="T39" s="6"/>
      <c r="U39" s="6">
        <f>INDEX($Z$12:$Z$191,MATCH(A39,$X$12:$X$191,0))</f>
        <v>2</v>
      </c>
      <c r="V39" s="6" t="str">
        <f>INDEX($AG$12:$AG$188,MATCH(A39,$AE$12:$AE$188,0))</f>
        <v>Orange</v>
      </c>
      <c r="X39" s="4" t="s">
        <v>180</v>
      </c>
      <c r="Y39" s="4">
        <v>3.4</v>
      </c>
      <c r="Z39" s="4">
        <f>MATCH(Y39,$X$6:$X$10,1)</f>
        <v>2</v>
      </c>
      <c r="AB39" s="4" t="s">
        <v>67</v>
      </c>
      <c r="AC39" s="4" t="s">
        <v>87</v>
      </c>
      <c r="AE39" s="4" t="s">
        <v>131</v>
      </c>
      <c r="AF39" s="4">
        <v>76.9</v>
      </c>
      <c r="AG39" s="4" t="s">
        <v>119</v>
      </c>
      <c r="AM39" s="6"/>
    </row>
    <row r="40" spans="1:39" s="1" customFormat="1" ht="11.25">
      <c r="A40" s="1" t="s">
        <v>153</v>
      </c>
      <c r="B40" s="1" t="s">
        <v>26</v>
      </c>
      <c r="C40" s="2">
        <f t="shared" si="0"/>
        <v>30326.461406042923</v>
      </c>
      <c r="D40" s="5">
        <f t="shared" si="1"/>
        <v>0.1247395342456831</v>
      </c>
      <c r="E40" s="5"/>
      <c r="F40" s="2">
        <v>23790000</v>
      </c>
      <c r="G40" s="8">
        <v>597.43</v>
      </c>
      <c r="H40" s="2" t="e">
        <v>#N/A</v>
      </c>
      <c r="I40" s="8">
        <f t="shared" si="2"/>
        <v>25.11265237494746</v>
      </c>
      <c r="J40" s="8" t="e">
        <f t="shared" si="3"/>
        <v>#N/A</v>
      </c>
      <c r="K40" s="2"/>
      <c r="L40" s="2">
        <v>34648.499038405644</v>
      </c>
      <c r="M40" s="9">
        <f t="shared" si="4"/>
        <v>0.40278416628360814</v>
      </c>
      <c r="N40" s="9">
        <f t="shared" si="5"/>
        <v>0.6945785832486491</v>
      </c>
      <c r="O40" s="2">
        <v>21694.10113031912</v>
      </c>
      <c r="P40" s="2">
        <v>4322.037632362719</v>
      </c>
      <c r="Q40" s="2">
        <v>9332.814230326396</v>
      </c>
      <c r="R40" s="2">
        <v>3621.5846547419524</v>
      </c>
      <c r="S40" s="2" t="str">
        <f>INDEX($AC$12:$AC$188,MATCH(A40,$AB$12:$AB$188,0))</f>
        <v>Medium</v>
      </c>
      <c r="T40" s="2"/>
      <c r="U40" s="6">
        <f>INDEX($Z$12:$Z$191,MATCH(A40,$X$12:$X$191,0))</f>
        <v>2</v>
      </c>
      <c r="V40" s="2" t="str">
        <f>INDEX($AG$12:$AG$188,MATCH(A40,$AE$12:$AE$188,0))</f>
        <v>Orange</v>
      </c>
      <c r="W40" s="3"/>
      <c r="X40" s="1" t="s">
        <v>231</v>
      </c>
      <c r="Y40" s="1">
        <v>3.5</v>
      </c>
      <c r="Z40" s="1">
        <f>MATCH(Y40,$X$6:$X$10,1)</f>
        <v>2</v>
      </c>
      <c r="AB40" s="1" t="s">
        <v>224</v>
      </c>
      <c r="AC40" s="1" t="s">
        <v>87</v>
      </c>
      <c r="AE40" s="1" t="s">
        <v>232</v>
      </c>
      <c r="AF40" s="1">
        <v>78.3</v>
      </c>
      <c r="AG40" s="1" t="s">
        <v>119</v>
      </c>
      <c r="AM40" s="2"/>
    </row>
    <row r="41" spans="1:39" s="1" customFormat="1" ht="11.25">
      <c r="A41" s="1" t="s">
        <v>75</v>
      </c>
      <c r="B41" s="1" t="s">
        <v>141</v>
      </c>
      <c r="C41" s="2">
        <f t="shared" si="0"/>
        <v>33473.8620422444</v>
      </c>
      <c r="D41" s="5">
        <f t="shared" si="1"/>
        <v>0.2117651121081116</v>
      </c>
      <c r="E41" s="5"/>
      <c r="F41" s="2">
        <v>9690000</v>
      </c>
      <c r="G41" s="8">
        <v>238.38600000000002</v>
      </c>
      <c r="H41" s="2" t="e">
        <v>#N/A</v>
      </c>
      <c r="I41" s="8">
        <f t="shared" si="2"/>
        <v>24.60123839009288</v>
      </c>
      <c r="J41" s="8" t="e">
        <f t="shared" si="3"/>
        <v>#N/A</v>
      </c>
      <c r="K41" s="2"/>
      <c r="L41" s="2">
        <v>42466.861790105846</v>
      </c>
      <c r="M41" s="9">
        <f t="shared" si="4"/>
        <v>0.8251236814942475</v>
      </c>
      <c r="N41" s="9">
        <f t="shared" si="5"/>
        <v>1.2184020115863892</v>
      </c>
      <c r="O41" s="2">
        <v>29802.69184677375</v>
      </c>
      <c r="P41" s="2">
        <v>8992.999747861446</v>
      </c>
      <c r="Q41" s="2">
        <v>11622.966707002346</v>
      </c>
      <c r="R41" s="2">
        <v>1041.1943530699086</v>
      </c>
      <c r="S41" s="2" t="str">
        <f>INDEX($AC$12:$AC$188,MATCH(A41,$AB$12:$AB$188,0))</f>
        <v>Medium</v>
      </c>
      <c r="T41" s="2"/>
      <c r="U41" s="6">
        <f>INDEX($Z$12:$Z$191,MATCH(A41,$X$12:$X$191,0))</f>
        <v>1</v>
      </c>
      <c r="V41" s="2" t="str">
        <f>INDEX($AG$12:$AG$188,MATCH(A41,$AE$12:$AE$188,0))</f>
        <v>Red</v>
      </c>
      <c r="W41" s="3"/>
      <c r="X41" s="1" t="s">
        <v>152</v>
      </c>
      <c r="Y41" s="1">
        <v>2.6</v>
      </c>
      <c r="Z41" s="1">
        <f>MATCH(Y41,$X$6:$X$10,1)</f>
        <v>2</v>
      </c>
      <c r="AB41" s="1" t="s">
        <v>247</v>
      </c>
      <c r="AC41" s="1" t="s">
        <v>87</v>
      </c>
      <c r="AE41" s="1" t="s">
        <v>153</v>
      </c>
      <c r="AF41" s="1">
        <v>64.6</v>
      </c>
      <c r="AG41" s="1" t="s">
        <v>119</v>
      </c>
      <c r="AM41" s="2"/>
    </row>
    <row r="42" spans="1:39" s="1" customFormat="1" ht="11.25">
      <c r="A42" s="1" t="s">
        <v>79</v>
      </c>
      <c r="B42" s="1" t="s">
        <v>26</v>
      </c>
      <c r="C42" s="2">
        <f t="shared" si="0"/>
        <v>48731.04724789764</v>
      </c>
      <c r="D42" s="5">
        <f t="shared" si="1"/>
        <v>0.13513581827095544</v>
      </c>
      <c r="E42" s="5"/>
      <c r="F42" s="2">
        <v>158665000</v>
      </c>
      <c r="G42" s="8">
        <v>3498.76</v>
      </c>
      <c r="H42" s="2" t="e">
        <v>#N/A</v>
      </c>
      <c r="I42" s="8">
        <f t="shared" si="2"/>
        <v>22.05124003403397</v>
      </c>
      <c r="J42" s="8" t="e">
        <f t="shared" si="3"/>
        <v>#N/A</v>
      </c>
      <c r="K42" s="2"/>
      <c r="L42" s="2">
        <v>56345.317886184246</v>
      </c>
      <c r="M42" s="9">
        <f t="shared" si="4"/>
        <v>1.5748228967443014</v>
      </c>
      <c r="N42" s="9">
        <f t="shared" si="5"/>
        <v>2.1482463643188936</v>
      </c>
      <c r="O42" s="2">
        <v>41250.78570058026</v>
      </c>
      <c r="P42" s="2">
        <v>7614.27063828661</v>
      </c>
      <c r="Q42" s="2">
        <v>10279.461290600046</v>
      </c>
      <c r="R42" s="2">
        <v>4815.065932684482</v>
      </c>
      <c r="S42" s="2" t="str">
        <f>INDEX($AC$12:$AC$188,MATCH(A42,$AB$12:$AB$188,0))</f>
        <v>Low</v>
      </c>
      <c r="T42" s="2"/>
      <c r="U42" s="6">
        <f>INDEX($Z$12:$Z$191,MATCH(A42,$X$12:$X$191,0))</f>
        <v>1</v>
      </c>
      <c r="V42" s="2" t="str">
        <f>INDEX($AG$12:$AG$188,MATCH(A42,$AE$12:$AE$188,0))</f>
        <v>Red</v>
      </c>
      <c r="W42" s="3"/>
      <c r="X42" s="1" t="s">
        <v>203</v>
      </c>
      <c r="Y42" s="1">
        <v>3.3</v>
      </c>
      <c r="Z42" s="1">
        <f>MATCH(Y42,$X$6:$X$10,1)</f>
        <v>2</v>
      </c>
      <c r="AB42" s="1" t="s">
        <v>181</v>
      </c>
      <c r="AC42" s="1" t="s">
        <v>87</v>
      </c>
      <c r="AE42" s="1" t="s">
        <v>224</v>
      </c>
      <c r="AF42" s="1">
        <v>75.6</v>
      </c>
      <c r="AG42" s="1" t="s">
        <v>119</v>
      </c>
      <c r="AM42" s="2"/>
    </row>
    <row r="43" spans="1:39" s="1" customFormat="1" ht="11.25">
      <c r="A43" s="1" t="s">
        <v>85</v>
      </c>
      <c r="B43" s="1" t="s">
        <v>26</v>
      </c>
      <c r="C43" s="2">
        <f t="shared" si="0"/>
        <v>48116.312431925195</v>
      </c>
      <c r="D43" s="5">
        <f t="shared" si="1"/>
        <v>0.3100805577380783</v>
      </c>
      <c r="E43" s="5"/>
      <c r="F43" s="2">
        <v>14226000</v>
      </c>
      <c r="G43" s="8">
        <v>313.046</v>
      </c>
      <c r="H43" s="2" t="e">
        <v>#N/A</v>
      </c>
      <c r="I43" s="8">
        <f t="shared" si="2"/>
        <v>22.00520174328694</v>
      </c>
      <c r="J43" s="8" t="e">
        <f t="shared" si="3"/>
        <v>#N/A</v>
      </c>
      <c r="K43" s="2"/>
      <c r="L43" s="2">
        <v>69741.92852744432</v>
      </c>
      <c r="M43" s="9">
        <f t="shared" si="4"/>
        <v>2.2984933407212185</v>
      </c>
      <c r="N43" s="9">
        <f t="shared" si="5"/>
        <v>3.045807495347851</v>
      </c>
      <c r="O43" s="2">
        <v>57385.09307875494</v>
      </c>
      <c r="P43" s="2">
        <v>21625.61609551913</v>
      </c>
      <c r="Q43" s="2">
        <v>8651.36680332875</v>
      </c>
      <c r="R43" s="2">
        <v>3705.468645360636</v>
      </c>
      <c r="S43" s="2" t="str">
        <f>INDEX($AC$12:$AC$188,MATCH(A43,$AB$12:$AB$188,0))</f>
        <v>Low</v>
      </c>
      <c r="T43" s="2"/>
      <c r="U43" s="6">
        <f>INDEX($Z$12:$Z$191,MATCH(A43,$X$12:$X$191,0))</f>
        <v>2</v>
      </c>
      <c r="V43" s="2" t="str">
        <f>INDEX($AG$12:$AG$188,MATCH(A43,$AE$12:$AE$188,0))</f>
        <v>Red</v>
      </c>
      <c r="W43" s="3"/>
      <c r="X43" s="1" t="s">
        <v>130</v>
      </c>
      <c r="Y43" s="1">
        <v>5.8</v>
      </c>
      <c r="Z43" s="1">
        <f>MATCH(Y43,$X$6:$X$10,1)</f>
        <v>4</v>
      </c>
      <c r="AB43" s="1" t="s">
        <v>204</v>
      </c>
      <c r="AC43" s="1" t="s">
        <v>30</v>
      </c>
      <c r="AE43" s="1" t="s">
        <v>122</v>
      </c>
      <c r="AF43" s="1">
        <v>91.2</v>
      </c>
      <c r="AG43" s="1" t="s">
        <v>32</v>
      </c>
      <c r="AM43" s="2"/>
    </row>
    <row r="44" spans="1:39" s="1" customFormat="1" ht="11.25">
      <c r="A44" s="1" t="s">
        <v>228</v>
      </c>
      <c r="B44" s="1" t="s">
        <v>42</v>
      </c>
      <c r="C44" s="2">
        <f aca="true" t="shared" si="6" ref="C44:C75">L44-P44</f>
        <v>15858.874507454195</v>
      </c>
      <c r="D44" s="5">
        <f aca="true" t="shared" si="7" ref="D44:D75">P44/L44</f>
        <v>0.0006100823455793664</v>
      </c>
      <c r="E44" s="5"/>
      <c r="F44" s="2">
        <v>10424926</v>
      </c>
      <c r="G44" s="8">
        <v>227.848</v>
      </c>
      <c r="H44" s="2" t="e">
        <v>#N/A</v>
      </c>
      <c r="I44" s="8">
        <f aca="true" t="shared" si="8" ref="I44:I75">IF(OR(ISERROR(F44),ISERROR(G44)),0,IF(F44&lt;1000000,0,G44*1000000/F44))</f>
        <v>21.856078402858685</v>
      </c>
      <c r="J44" s="8" t="e">
        <f aca="true" t="shared" si="9" ref="J44:J75">F44/H44</f>
        <v>#N/A</v>
      </c>
      <c r="K44" s="2"/>
      <c r="L44" s="2">
        <v>15868.55563309579</v>
      </c>
      <c r="M44" s="9">
        <f aca="true" t="shared" si="10" ref="M44:M75">(L44-$L$9)/L$10</f>
        <v>-0.6116881018081991</v>
      </c>
      <c r="N44" s="9">
        <f aca="true" t="shared" si="11" ref="N44:N75">(L44-$C$9)/C$10</f>
        <v>-0.5636611084846208</v>
      </c>
      <c r="O44" s="2">
        <v>2229.1621244982284</v>
      </c>
      <c r="P44" s="2">
        <v>9.681125641595747</v>
      </c>
      <c r="Q44" s="2">
        <v>11232.00260518737</v>
      </c>
      <c r="R44" s="2">
        <v>2407.389875479568</v>
      </c>
      <c r="S44" s="2" t="str">
        <f>INDEX($AC$12:$AC$188,MATCH(A44,$AB$12:$AB$188,0))</f>
        <v>Medium</v>
      </c>
      <c r="T44" s="2"/>
      <c r="U44" s="6" t="e">
        <f>INDEX($Z$12:$Z$191,MATCH(A44,$X$12:$X$191,0))</f>
        <v>#N/A</v>
      </c>
      <c r="V44" s="2" t="str">
        <f>INDEX($AG$12:$AG$188,MATCH(A44,$AE$12:$AE$188,0))</f>
        <v>Orange</v>
      </c>
      <c r="W44" s="3"/>
      <c r="X44" s="1" t="s">
        <v>211</v>
      </c>
      <c r="Y44" s="1">
        <v>2.7</v>
      </c>
      <c r="Z44" s="1">
        <f>MATCH(Y44,$X$6:$X$10,1)</f>
        <v>2</v>
      </c>
      <c r="AB44" s="1" t="s">
        <v>120</v>
      </c>
      <c r="AC44" s="1" t="s">
        <v>87</v>
      </c>
      <c r="AE44" s="1" t="s">
        <v>228</v>
      </c>
      <c r="AF44" s="1">
        <v>65.6</v>
      </c>
      <c r="AG44" s="1" t="s">
        <v>119</v>
      </c>
      <c r="AM44" s="2"/>
    </row>
    <row r="45" spans="1:39" s="1" customFormat="1" ht="11.25">
      <c r="A45" s="1" t="s">
        <v>36</v>
      </c>
      <c r="B45" s="1" t="s">
        <v>26</v>
      </c>
      <c r="C45" s="2">
        <f t="shared" si="6"/>
        <v>33660.91149067331</v>
      </c>
      <c r="D45" s="5">
        <f t="shared" si="7"/>
        <v>0.05801952885280756</v>
      </c>
      <c r="E45" s="5"/>
      <c r="F45" s="2">
        <v>40301927</v>
      </c>
      <c r="G45" s="8">
        <v>877.98</v>
      </c>
      <c r="H45" s="2" t="e">
        <v>#N/A</v>
      </c>
      <c r="I45" s="8">
        <f t="shared" si="8"/>
        <v>21.785062535595383</v>
      </c>
      <c r="J45" s="8" t="e">
        <f t="shared" si="9"/>
        <v>#N/A</v>
      </c>
      <c r="K45" s="2"/>
      <c r="L45" s="2">
        <v>35734.19250367188</v>
      </c>
      <c r="M45" s="9">
        <f t="shared" si="10"/>
        <v>0.4614321551720988</v>
      </c>
      <c r="N45" s="9">
        <f t="shared" si="11"/>
        <v>0.7673190905851714</v>
      </c>
      <c r="O45" s="2">
        <v>18201.563770312452</v>
      </c>
      <c r="P45" s="2">
        <v>2073.2810129985705</v>
      </c>
      <c r="Q45" s="2">
        <v>11544.055139221302</v>
      </c>
      <c r="R45" s="2">
        <v>5988.579677190652</v>
      </c>
      <c r="S45" s="2" t="str">
        <f>INDEX($AC$12:$AC$188,MATCH(A45,$AB$12:$AB$188,0))</f>
        <v>Medium</v>
      </c>
      <c r="T45" s="2"/>
      <c r="U45" s="6">
        <f>INDEX($Z$12:$Z$191,MATCH(A45,$X$12:$X$191,0))</f>
        <v>1</v>
      </c>
      <c r="V45" s="2" t="str">
        <f>INDEX($AG$12:$AG$188,MATCH(A45,$AE$12:$AE$188,0))</f>
        <v>Red</v>
      </c>
      <c r="W45" s="3"/>
      <c r="X45" s="1" t="s">
        <v>74</v>
      </c>
      <c r="Y45" s="1">
        <v>8.3</v>
      </c>
      <c r="Z45" s="1">
        <f>MATCH(Y45,$X$6:$X$10,1)</f>
        <v>4</v>
      </c>
      <c r="AB45" s="1" t="s">
        <v>28</v>
      </c>
      <c r="AC45" s="1" t="s">
        <v>30</v>
      </c>
      <c r="AE45" s="1" t="s">
        <v>75</v>
      </c>
      <c r="AF45" s="1">
        <v>99.3</v>
      </c>
      <c r="AG45" s="1" t="s">
        <v>32</v>
      </c>
      <c r="AM45" s="2"/>
    </row>
    <row r="46" spans="1:39" s="1" customFormat="1" ht="11.25">
      <c r="A46" s="1" t="s">
        <v>70</v>
      </c>
      <c r="B46" s="1" t="s">
        <v>116</v>
      </c>
      <c r="C46" s="2">
        <f t="shared" si="6"/>
        <v>18486.278643383368</v>
      </c>
      <c r="D46" s="5">
        <f t="shared" si="7"/>
        <v>0.0011700737729345705</v>
      </c>
      <c r="E46" s="5"/>
      <c r="F46" s="2">
        <v>19683000</v>
      </c>
      <c r="G46" s="8">
        <v>427.838</v>
      </c>
      <c r="H46" s="2" t="e">
        <v>#N/A</v>
      </c>
      <c r="I46" s="8">
        <f t="shared" si="8"/>
        <v>21.73642229334959</v>
      </c>
      <c r="J46" s="8" t="e">
        <f t="shared" si="9"/>
        <v>#N/A</v>
      </c>
      <c r="K46" s="2"/>
      <c r="L46" s="2">
        <v>18507.934291889505</v>
      </c>
      <c r="M46" s="9">
        <f t="shared" si="10"/>
        <v>-0.469111716110332</v>
      </c>
      <c r="N46" s="9">
        <f t="shared" si="11"/>
        <v>-0.38682505960339775</v>
      </c>
      <c r="O46" s="2">
        <v>2838.748810794889</v>
      </c>
      <c r="P46" s="2">
        <v>21.655648506136274</v>
      </c>
      <c r="Q46" s="2">
        <v>13192.849803460555</v>
      </c>
      <c r="R46" s="2">
        <v>2476.3362064634584</v>
      </c>
      <c r="S46" s="2" t="str">
        <f>INDEX($AC$12:$AC$188,MATCH(A46,$AB$12:$AB$188,0))</f>
        <v>Medium</v>
      </c>
      <c r="T46" s="2"/>
      <c r="U46" s="6">
        <f>INDEX($Z$12:$Z$191,MATCH(A46,$X$12:$X$191,0))</f>
        <v>2</v>
      </c>
      <c r="V46" s="2" t="str">
        <f>INDEX($AG$12:$AG$188,MATCH(A46,$AE$12:$AE$188,0))</f>
        <v>Red</v>
      </c>
      <c r="W46" s="3"/>
      <c r="X46" s="1" t="s">
        <v>14</v>
      </c>
      <c r="Y46" s="1">
        <v>2.9</v>
      </c>
      <c r="Z46" s="1">
        <f>MATCH(Y46,$X$6:$X$10,1)</f>
        <v>2</v>
      </c>
      <c r="AB46" s="1" t="s">
        <v>140</v>
      </c>
      <c r="AC46" s="1" t="s">
        <v>87</v>
      </c>
      <c r="AE46" s="1" t="s">
        <v>67</v>
      </c>
      <c r="AF46" s="1">
        <v>70.7</v>
      </c>
      <c r="AG46" s="1" t="s">
        <v>119</v>
      </c>
      <c r="AM46" s="2"/>
    </row>
    <row r="47" spans="1:39" s="1" customFormat="1" ht="11.25">
      <c r="A47" s="1" t="s">
        <v>102</v>
      </c>
      <c r="B47" s="1" t="s">
        <v>26</v>
      </c>
      <c r="C47" s="2">
        <f t="shared" si="6"/>
        <v>42598.051233606806</v>
      </c>
      <c r="D47" s="5">
        <f t="shared" si="7"/>
        <v>0.20272828257725695</v>
      </c>
      <c r="E47" s="5"/>
      <c r="F47" s="2">
        <v>31224000</v>
      </c>
      <c r="G47" s="8">
        <v>673.2259999999999</v>
      </c>
      <c r="H47" s="2" t="e">
        <v>#N/A</v>
      </c>
      <c r="I47" s="8">
        <f t="shared" si="8"/>
        <v>21.561170894183956</v>
      </c>
      <c r="J47" s="8" t="e">
        <f t="shared" si="9"/>
        <v>#N/A</v>
      </c>
      <c r="K47" s="2"/>
      <c r="L47" s="2">
        <v>53429.778459104346</v>
      </c>
      <c r="M47" s="9">
        <f t="shared" si="10"/>
        <v>1.4173286044843705</v>
      </c>
      <c r="N47" s="9">
        <f t="shared" si="11"/>
        <v>1.9529077868379845</v>
      </c>
      <c r="O47" s="2">
        <v>40255.98805927648</v>
      </c>
      <c r="P47" s="2">
        <v>10831.727225497541</v>
      </c>
      <c r="Q47" s="2">
        <v>8388.642234630259</v>
      </c>
      <c r="R47" s="2">
        <v>4785.152164636085</v>
      </c>
      <c r="S47" s="2" t="str">
        <f>INDEX($AC$12:$AC$188,MATCH(A47,$AB$12:$AB$188,0))</f>
        <v>Medium</v>
      </c>
      <c r="T47" s="2"/>
      <c r="U47" s="6">
        <f>INDEX($Z$12:$Z$191,MATCH(A47,$X$12:$X$191,0))</f>
        <v>2</v>
      </c>
      <c r="V47" s="2" t="str">
        <f>INDEX($AG$12:$AG$188,MATCH(A47,$AE$12:$AE$188,0))</f>
        <v>Red</v>
      </c>
      <c r="W47" s="3"/>
      <c r="X47" s="1" t="s">
        <v>52</v>
      </c>
      <c r="Y47" s="1">
        <v>6.7</v>
      </c>
      <c r="Z47" s="1">
        <f>MATCH(Y47,$X$6:$X$10,1)</f>
        <v>4</v>
      </c>
      <c r="AB47" s="1" t="s">
        <v>47</v>
      </c>
      <c r="AC47" s="1" t="s">
        <v>30</v>
      </c>
      <c r="AE47" s="1" t="s">
        <v>106</v>
      </c>
      <c r="AF47" s="1">
        <v>93.8</v>
      </c>
      <c r="AG47" s="1" t="s">
        <v>32</v>
      </c>
      <c r="AM47" s="2"/>
    </row>
    <row r="48" spans="1:39" s="1" customFormat="1" ht="11.25">
      <c r="A48" s="1" t="s">
        <v>127</v>
      </c>
      <c r="B48" s="1" t="s">
        <v>116</v>
      </c>
      <c r="C48" s="2">
        <f t="shared" si="6"/>
        <v>35270.43570635641</v>
      </c>
      <c r="D48" s="5">
        <f t="shared" si="7"/>
        <v>0.08271519748996684</v>
      </c>
      <c r="E48" s="5"/>
      <c r="F48" s="2">
        <v>14784000</v>
      </c>
      <c r="G48" s="8">
        <v>316.838</v>
      </c>
      <c r="H48" s="2" t="e">
        <v>#N/A</v>
      </c>
      <c r="I48" s="8">
        <f t="shared" si="8"/>
        <v>21.431141774891774</v>
      </c>
      <c r="J48" s="8" t="e">
        <f t="shared" si="9"/>
        <v>#N/A</v>
      </c>
      <c r="K48" s="2"/>
      <c r="L48" s="2">
        <v>38450.91034959191</v>
      </c>
      <c r="M48" s="9">
        <f t="shared" si="10"/>
        <v>0.6081863202638177</v>
      </c>
      <c r="N48" s="9">
        <f t="shared" si="11"/>
        <v>0.949336796986257</v>
      </c>
      <c r="O48" s="2">
        <v>23975.22580420912</v>
      </c>
      <c r="P48" s="2">
        <v>3180.4746432355046</v>
      </c>
      <c r="Q48" s="2">
        <v>11847.3474477408</v>
      </c>
      <c r="R48" s="2">
        <v>2628.331304541139</v>
      </c>
      <c r="S48" s="2" t="str">
        <f>INDEX($AC$12:$AC$188,MATCH(A48,$AB$12:$AB$188,0))</f>
        <v>Medium</v>
      </c>
      <c r="T48" s="2"/>
      <c r="U48" s="6">
        <f>INDEX($Z$12:$Z$191,MATCH(A48,$X$12:$X$191,0))</f>
        <v>1</v>
      </c>
      <c r="V48" s="2" t="str">
        <f>INDEX($AG$12:$AG$188,MATCH(A48,$AE$12:$AE$188,0))</f>
        <v>Orange</v>
      </c>
      <c r="W48" s="3"/>
      <c r="X48" s="1" t="s">
        <v>123</v>
      </c>
      <c r="Y48" s="1">
        <v>6.5</v>
      </c>
      <c r="Z48" s="1">
        <f>MATCH(Y48,$X$6:$X$10,1)</f>
        <v>4</v>
      </c>
      <c r="AB48" s="1" t="s">
        <v>123</v>
      </c>
      <c r="AC48" s="1" t="s">
        <v>30</v>
      </c>
      <c r="AE48" s="1" t="s">
        <v>85</v>
      </c>
      <c r="AF48" s="1">
        <v>92.9</v>
      </c>
      <c r="AG48" s="1" t="s">
        <v>32</v>
      </c>
      <c r="AM48" s="2"/>
    </row>
    <row r="49" spans="1:39" ht="11.25">
      <c r="A49" s="4" t="s">
        <v>4</v>
      </c>
      <c r="B49" s="4" t="s">
        <v>26</v>
      </c>
      <c r="C49" s="6">
        <f t="shared" si="6"/>
        <v>42357.334244853395</v>
      </c>
      <c r="D49" s="10">
        <f t="shared" si="7"/>
        <v>0.24063746910059888</v>
      </c>
      <c r="E49" s="10"/>
      <c r="F49" s="6">
        <v>44556990</v>
      </c>
      <c r="G49" s="11">
        <v>951.0459999999999</v>
      </c>
      <c r="H49" s="6">
        <v>354</v>
      </c>
      <c r="I49" s="11">
        <f t="shared" si="8"/>
        <v>21.34448489451374</v>
      </c>
      <c r="J49" s="11">
        <f t="shared" si="9"/>
        <v>125867.20338983051</v>
      </c>
      <c r="K49" s="6"/>
      <c r="L49" s="6">
        <v>55780.1215115061</v>
      </c>
      <c r="M49" s="12">
        <f t="shared" si="10"/>
        <v>1.5442915987652623</v>
      </c>
      <c r="N49" s="12">
        <f t="shared" si="11"/>
        <v>2.1103787042894857</v>
      </c>
      <c r="O49" s="6">
        <v>43132.94593730359</v>
      </c>
      <c r="P49" s="6">
        <v>13422.7872666527</v>
      </c>
      <c r="Q49" s="6">
        <v>8693.097992083007</v>
      </c>
      <c r="R49" s="6">
        <v>3954.099635024423</v>
      </c>
      <c r="S49" s="6" t="str">
        <f>INDEX($AC$12:$AC$188,MATCH(A49,$AB$12:$AB$188,0))</f>
        <v>Low</v>
      </c>
      <c r="T49" s="6"/>
      <c r="U49" s="6">
        <f>INDEX($Z$12:$Z$191,MATCH(A49,$X$12:$X$191,0))</f>
        <v>2</v>
      </c>
      <c r="V49" s="6" t="str">
        <f>INDEX($AG$12:$AG$188,MATCH(A49,$AE$12:$AE$188,0))</f>
        <v>Orange</v>
      </c>
      <c r="X49" s="4" t="s">
        <v>88</v>
      </c>
      <c r="Y49" s="4">
        <v>6.5</v>
      </c>
      <c r="Z49" s="4">
        <f>MATCH(Y49,$X$6:$X$10,1)</f>
        <v>4</v>
      </c>
      <c r="AB49" s="4" t="s">
        <v>89</v>
      </c>
      <c r="AC49" s="4" t="s">
        <v>30</v>
      </c>
      <c r="AE49" s="4" t="s">
        <v>90</v>
      </c>
      <c r="AF49" s="4">
        <v>93.4</v>
      </c>
      <c r="AG49" s="4" t="s">
        <v>32</v>
      </c>
      <c r="AM49" s="6"/>
    </row>
    <row r="50" spans="1:39" ht="11.25">
      <c r="A50" s="4" t="s">
        <v>12</v>
      </c>
      <c r="B50" s="4" t="s">
        <v>26</v>
      </c>
      <c r="C50" s="6">
        <f t="shared" si="6"/>
        <v>43892.157299245366</v>
      </c>
      <c r="D50" s="10">
        <f t="shared" si="7"/>
        <v>0.056204306091930924</v>
      </c>
      <c r="E50" s="10"/>
      <c r="F50" s="6">
        <v>9215021</v>
      </c>
      <c r="G50" s="11">
        <v>196.458</v>
      </c>
      <c r="H50" s="6">
        <v>54</v>
      </c>
      <c r="I50" s="11">
        <f t="shared" si="8"/>
        <v>21.31932200697101</v>
      </c>
      <c r="J50" s="11">
        <f t="shared" si="9"/>
        <v>170648.53703703705</v>
      </c>
      <c r="K50" s="6"/>
      <c r="L50" s="6">
        <v>46505.99444620978</v>
      </c>
      <c r="M50" s="12">
        <f t="shared" si="10"/>
        <v>1.0433132669646108</v>
      </c>
      <c r="N50" s="12">
        <f t="shared" si="11"/>
        <v>1.489020347243836</v>
      </c>
      <c r="O50" s="6">
        <v>33196.38436424471</v>
      </c>
      <c r="P50" s="6">
        <v>2613.837146964414</v>
      </c>
      <c r="Q50" s="6">
        <v>8954.98508478587</v>
      </c>
      <c r="R50" s="6">
        <v>4354.618898134363</v>
      </c>
      <c r="S50" s="6" t="str">
        <f>INDEX($AC$12:$AC$188,MATCH(A50,$AB$12:$AB$188,0))</f>
        <v>Low</v>
      </c>
      <c r="T50" s="6"/>
      <c r="U50" s="6">
        <f>INDEX($Z$12:$Z$191,MATCH(A50,$X$12:$X$191,0))</f>
        <v>2</v>
      </c>
      <c r="V50" s="6" t="str">
        <f>INDEX($AG$12:$AG$188,MATCH(A50,$AE$12:$AE$188,0))</f>
        <v>Orange</v>
      </c>
      <c r="X50" s="4" t="s">
        <v>168</v>
      </c>
      <c r="Y50" s="4">
        <v>4.7</v>
      </c>
      <c r="Z50" s="4">
        <f>MATCH(Y50,$X$6:$X$10,1)</f>
        <v>3</v>
      </c>
      <c r="AB50" s="4" t="s">
        <v>169</v>
      </c>
      <c r="AC50" s="4" t="s">
        <v>30</v>
      </c>
      <c r="AE50" s="4" t="s">
        <v>170</v>
      </c>
      <c r="AF50" s="4">
        <v>84.3</v>
      </c>
      <c r="AG50" s="4" t="s">
        <v>119</v>
      </c>
      <c r="AM50" s="6"/>
    </row>
    <row r="51" spans="1:39" s="1" customFormat="1" ht="11.25">
      <c r="A51" s="1" t="s">
        <v>33</v>
      </c>
      <c r="B51" s="1" t="s">
        <v>26</v>
      </c>
      <c r="C51" s="2">
        <f t="shared" si="6"/>
        <v>76727.23266499898</v>
      </c>
      <c r="D51" s="5">
        <f t="shared" si="7"/>
        <v>0.05962085435824593</v>
      </c>
      <c r="E51" s="5"/>
      <c r="F51" s="2">
        <v>18549000</v>
      </c>
      <c r="G51" s="8">
        <v>376.082</v>
      </c>
      <c r="H51" s="2" t="e">
        <v>#N/A</v>
      </c>
      <c r="I51" s="8">
        <f t="shared" si="8"/>
        <v>20.275055259043615</v>
      </c>
      <c r="J51" s="8" t="e">
        <f t="shared" si="9"/>
        <v>#N/A</v>
      </c>
      <c r="K51" s="2"/>
      <c r="L51" s="2">
        <v>81591.80583767318</v>
      </c>
      <c r="M51" s="9">
        <f t="shared" si="10"/>
        <v>2.9386109199956363</v>
      </c>
      <c r="N51" s="9">
        <f t="shared" si="11"/>
        <v>3.839738853505393</v>
      </c>
      <c r="O51" s="2">
        <v>61998.84405515161</v>
      </c>
      <c r="P51" s="2">
        <v>4864.573172674192</v>
      </c>
      <c r="Q51" s="2">
        <v>11341.480064502328</v>
      </c>
      <c r="R51" s="2">
        <v>8251.474133079288</v>
      </c>
      <c r="S51" s="2" t="str">
        <f>INDEX($AC$12:$AC$188,MATCH(A51,$AB$12:$AB$188,0))</f>
        <v>Low</v>
      </c>
      <c r="T51" s="2"/>
      <c r="U51" s="6">
        <f>INDEX($Z$12:$Z$191,MATCH(A51,$X$12:$X$191,0))</f>
        <v>1</v>
      </c>
      <c r="V51" s="2" t="str">
        <f>INDEX($AG$12:$AG$188,MATCH(A51,$AE$12:$AE$188,0))</f>
        <v>Orange</v>
      </c>
      <c r="W51" s="3"/>
      <c r="X51" s="1" t="s">
        <v>126</v>
      </c>
      <c r="Y51" s="1">
        <v>5.2</v>
      </c>
      <c r="Z51" s="1">
        <f>MATCH(Y51,$X$6:$X$10,1)</f>
        <v>3</v>
      </c>
      <c r="AB51" s="1" t="s">
        <v>84</v>
      </c>
      <c r="AC51" s="1" t="s">
        <v>30</v>
      </c>
      <c r="AE51" s="1" t="s">
        <v>115</v>
      </c>
      <c r="AF51" s="1">
        <v>88.7</v>
      </c>
      <c r="AG51" s="1" t="s">
        <v>119</v>
      </c>
      <c r="AM51" s="2"/>
    </row>
    <row r="52" spans="1:39" ht="11.25">
      <c r="A52" s="4" t="s">
        <v>10</v>
      </c>
      <c r="B52" s="4" t="s">
        <v>26</v>
      </c>
      <c r="C52" s="6">
        <f t="shared" si="6"/>
        <v>61437.92185407067</v>
      </c>
      <c r="D52" s="10">
        <f t="shared" si="7"/>
        <v>0.1094618485921436</v>
      </c>
      <c r="E52" s="10"/>
      <c r="F52" s="6">
        <v>15422000</v>
      </c>
      <c r="G52" s="11">
        <v>310.282</v>
      </c>
      <c r="H52" s="6">
        <v>57</v>
      </c>
      <c r="I52" s="11">
        <f t="shared" si="8"/>
        <v>20.119439761379848</v>
      </c>
      <c r="J52" s="11">
        <f t="shared" si="9"/>
        <v>270561.4035087719</v>
      </c>
      <c r="K52" s="6"/>
      <c r="L52" s="6">
        <v>68989.65727290082</v>
      </c>
      <c r="M52" s="12">
        <f t="shared" si="10"/>
        <v>2.2578564596962605</v>
      </c>
      <c r="N52" s="12">
        <f t="shared" si="11"/>
        <v>2.9954059828944644</v>
      </c>
      <c r="O52" s="6">
        <v>54505.68069751028</v>
      </c>
      <c r="P52" s="6">
        <v>7551.735418830148</v>
      </c>
      <c r="Q52" s="6">
        <v>8779.974858071677</v>
      </c>
      <c r="R52" s="6">
        <v>5703.997756712633</v>
      </c>
      <c r="S52" s="6" t="str">
        <f>INDEX($AC$12:$AC$188,MATCH(A52,$AB$12:$AB$188,0))</f>
        <v>Low</v>
      </c>
      <c r="T52" s="6"/>
      <c r="U52" s="6">
        <f>INDEX($Z$12:$Z$191,MATCH(A52,$X$12:$X$191,0))</f>
        <v>2</v>
      </c>
      <c r="V52" s="6" t="str">
        <f>INDEX($AG$12:$AG$188,MATCH(A52,$AE$12:$AE$188,0))</f>
        <v>Orange</v>
      </c>
      <c r="X52" s="4" t="s">
        <v>47</v>
      </c>
      <c r="Y52" s="4">
        <v>9.3</v>
      </c>
      <c r="Z52" s="4">
        <f>MATCH(Y52,$X$6:$X$10,1)</f>
        <v>5</v>
      </c>
      <c r="AB52" s="4" t="s">
        <v>48</v>
      </c>
      <c r="AC52" s="4" t="s">
        <v>30</v>
      </c>
      <c r="AE52" s="4" t="s">
        <v>49</v>
      </c>
      <c r="AF52" s="4">
        <v>110.9</v>
      </c>
      <c r="AG52" s="4" t="s">
        <v>32</v>
      </c>
      <c r="AM52" s="6"/>
    </row>
    <row r="53" spans="1:39" s="1" customFormat="1" ht="11.25">
      <c r="A53" s="1" t="s">
        <v>201</v>
      </c>
      <c r="B53" s="1" t="s">
        <v>141</v>
      </c>
      <c r="C53" s="2">
        <f t="shared" si="6"/>
        <v>22007.069777180295</v>
      </c>
      <c r="D53" s="5">
        <f t="shared" si="7"/>
        <v>0.06165387829656714</v>
      </c>
      <c r="E53" s="5"/>
      <c r="F53" s="2">
        <v>13925000</v>
      </c>
      <c r="G53" s="8">
        <v>256.71</v>
      </c>
      <c r="H53" s="2" t="e">
        <v>#N/A</v>
      </c>
      <c r="I53" s="8">
        <f t="shared" si="8"/>
        <v>18.435188509874326</v>
      </c>
      <c r="J53" s="8" t="e">
        <f t="shared" si="9"/>
        <v>#N/A</v>
      </c>
      <c r="K53" s="2"/>
      <c r="L53" s="2">
        <v>23453.040693800296</v>
      </c>
      <c r="M53" s="9">
        <f t="shared" si="10"/>
        <v>-0.20198240697283276</v>
      </c>
      <c r="N53" s="9">
        <f t="shared" si="11"/>
        <v>-0.05550727975485977</v>
      </c>
      <c r="O53" s="2">
        <v>10427.377128452425</v>
      </c>
      <c r="P53" s="2">
        <v>1445.97091662</v>
      </c>
      <c r="Q53" s="2">
        <v>10224.323556341364</v>
      </c>
      <c r="R53" s="2">
        <v>2801.3383472889914</v>
      </c>
      <c r="S53" s="2" t="str">
        <f>INDEX($AC$12:$AC$188,MATCH(A53,$AB$12:$AB$188,0))</f>
        <v>Medium</v>
      </c>
      <c r="T53" s="2"/>
      <c r="U53" s="6">
        <f>INDEX($Z$12:$Z$191,MATCH(A53,$X$12:$X$191,0))</f>
        <v>2</v>
      </c>
      <c r="V53" s="2" t="str">
        <f>INDEX($AG$12:$AG$188,MATCH(A53,$AE$12:$AE$188,0))</f>
        <v>Orange</v>
      </c>
      <c r="W53" s="3"/>
      <c r="X53" s="1" t="s">
        <v>28</v>
      </c>
      <c r="Y53" s="1">
        <v>9.4</v>
      </c>
      <c r="Z53" s="1">
        <f>MATCH(Y53,$X$6:$X$10,1)</f>
        <v>5</v>
      </c>
      <c r="AB53" s="1" t="s">
        <v>29</v>
      </c>
      <c r="AC53" s="1" t="s">
        <v>30</v>
      </c>
      <c r="AE53" s="1" t="s">
        <v>31</v>
      </c>
      <c r="AF53" s="1">
        <v>114.2</v>
      </c>
      <c r="AG53" s="1" t="s">
        <v>32</v>
      </c>
      <c r="AM53" s="2"/>
    </row>
    <row r="54" spans="1:39" ht="11.25">
      <c r="A54" s="1" t="s">
        <v>77</v>
      </c>
      <c r="B54" s="1" t="s">
        <v>26</v>
      </c>
      <c r="C54" s="2">
        <f t="shared" si="6"/>
        <v>49450.5010778335</v>
      </c>
      <c r="D54" s="5">
        <f t="shared" si="7"/>
        <v>0.19427002836849327</v>
      </c>
      <c r="E54" s="5"/>
      <c r="F54" s="2">
        <v>8699000</v>
      </c>
      <c r="G54" s="8">
        <v>158.978</v>
      </c>
      <c r="H54" s="2" t="e">
        <v>#N/A</v>
      </c>
      <c r="I54" s="8">
        <f t="shared" si="8"/>
        <v>18.2754339579262</v>
      </c>
      <c r="J54" s="8" t="e">
        <f t="shared" si="9"/>
        <v>#N/A</v>
      </c>
      <c r="K54" s="2"/>
      <c r="L54" s="2">
        <v>61373.54053952114</v>
      </c>
      <c r="M54" s="9">
        <f t="shared" si="10"/>
        <v>1.8464420560522592</v>
      </c>
      <c r="N54" s="9">
        <f t="shared" si="11"/>
        <v>2.4851328599146174</v>
      </c>
      <c r="O54" s="2">
        <v>44433.581871493414</v>
      </c>
      <c r="P54" s="2">
        <v>11923.039461687644</v>
      </c>
      <c r="Q54" s="2">
        <v>8859.811056870618</v>
      </c>
      <c r="R54" s="2">
        <v>8080.156699767893</v>
      </c>
      <c r="S54" s="2" t="str">
        <f>INDEX($AC$12:$AC$188,MATCH(A54,$AB$12:$AB$188,0))</f>
        <v>Low</v>
      </c>
      <c r="T54" s="2"/>
      <c r="U54" s="6">
        <f>INDEX($Z$12:$Z$191,MATCH(A54,$X$12:$X$191,0))</f>
        <v>2</v>
      </c>
      <c r="V54" s="2" t="str">
        <f>INDEX($AG$12:$AG$188,MATCH(A54,$AE$12:$AE$188,0))</f>
        <v>Red</v>
      </c>
      <c r="X54" s="4" t="s">
        <v>150</v>
      </c>
      <c r="Y54" s="4">
        <v>5.1</v>
      </c>
      <c r="Z54" s="4">
        <f>MATCH(Y54,$X$6:$X$10,1)</f>
        <v>3</v>
      </c>
      <c r="AB54" s="4" t="s">
        <v>151</v>
      </c>
      <c r="AC54" s="4" t="s">
        <v>30</v>
      </c>
      <c r="AE54" s="4" t="s">
        <v>6</v>
      </c>
      <c r="AF54" s="4">
        <v>88</v>
      </c>
      <c r="AG54" s="4" t="s">
        <v>119</v>
      </c>
      <c r="AL54" s="1"/>
      <c r="AM54" s="2"/>
    </row>
    <row r="55" spans="1:39" s="1" customFormat="1" ht="11.25">
      <c r="A55" s="1" t="s">
        <v>11</v>
      </c>
      <c r="B55" s="1" t="s">
        <v>26</v>
      </c>
      <c r="C55" s="2">
        <f t="shared" si="6"/>
        <v>40016.890118464915</v>
      </c>
      <c r="D55" s="5">
        <f t="shared" si="7"/>
        <v>0.03175485297783901</v>
      </c>
      <c r="E55" s="5"/>
      <c r="F55" s="2">
        <v>19929000</v>
      </c>
      <c r="G55" s="8">
        <v>360.328</v>
      </c>
      <c r="H55" s="2">
        <v>54</v>
      </c>
      <c r="I55" s="8">
        <f t="shared" si="8"/>
        <v>18.08058608058608</v>
      </c>
      <c r="J55" s="8">
        <f t="shared" si="9"/>
        <v>369055.55555555556</v>
      </c>
      <c r="K55" s="2"/>
      <c r="L55" s="2">
        <v>41329.29583126433</v>
      </c>
      <c r="M55" s="9">
        <f t="shared" si="10"/>
        <v>0.763673596503912</v>
      </c>
      <c r="N55" s="9">
        <f t="shared" si="11"/>
        <v>1.1421860928006962</v>
      </c>
      <c r="O55" s="2">
        <v>28127.69856470644</v>
      </c>
      <c r="P55" s="2">
        <v>1312.4057127994135</v>
      </c>
      <c r="Q55" s="2">
        <v>9063.228582913622</v>
      </c>
      <c r="R55" s="2">
        <v>4138.3710482135675</v>
      </c>
      <c r="S55" s="2" t="str">
        <f>INDEX($AC$12:$AC$188,MATCH(A55,$AB$12:$AB$188,0))</f>
        <v>Medium</v>
      </c>
      <c r="T55" s="2"/>
      <c r="U55" s="6">
        <f>INDEX($Z$12:$Z$191,MATCH(A55,$X$12:$X$191,0))</f>
        <v>2</v>
      </c>
      <c r="V55" s="2" t="str">
        <f>INDEX($AG$12:$AG$188,MATCH(A55,$AE$12:$AE$188,0))</f>
        <v>Orange</v>
      </c>
      <c r="W55" s="3"/>
      <c r="X55" s="1" t="s">
        <v>117</v>
      </c>
      <c r="Y55" s="1">
        <v>5.3</v>
      </c>
      <c r="Z55" s="1">
        <f>MATCH(Y55,$X$6:$X$10,1)</f>
        <v>3</v>
      </c>
      <c r="AB55" s="1" t="s">
        <v>113</v>
      </c>
      <c r="AC55" s="1" t="s">
        <v>30</v>
      </c>
      <c r="AE55" s="1" t="s">
        <v>118</v>
      </c>
      <c r="AF55" s="1">
        <v>88.7</v>
      </c>
      <c r="AG55" s="1" t="s">
        <v>119</v>
      </c>
      <c r="AM55" s="2"/>
    </row>
    <row r="56" spans="1:39" s="1" customFormat="1" ht="11.25">
      <c r="A56" s="1" t="s">
        <v>161</v>
      </c>
      <c r="B56" s="1" t="s">
        <v>26</v>
      </c>
      <c r="C56" s="2">
        <f t="shared" si="6"/>
        <v>28967.805771283143</v>
      </c>
      <c r="D56" s="5">
        <f t="shared" si="7"/>
        <v>0.6132498538788128</v>
      </c>
      <c r="E56" s="5"/>
      <c r="F56" s="2">
        <v>2029000</v>
      </c>
      <c r="G56" s="8">
        <v>35.198</v>
      </c>
      <c r="H56" s="2" t="e">
        <v>#N/A</v>
      </c>
      <c r="I56" s="8">
        <f t="shared" si="8"/>
        <v>17.347461803844258</v>
      </c>
      <c r="J56" s="8" t="e">
        <f t="shared" si="9"/>
        <v>#N/A</v>
      </c>
      <c r="K56" s="2"/>
      <c r="L56" s="2">
        <v>74900.56839488861</v>
      </c>
      <c r="M56" s="9">
        <f t="shared" si="10"/>
        <v>2.577157497137971</v>
      </c>
      <c r="N56" s="9">
        <f t="shared" si="11"/>
        <v>3.391431829590565</v>
      </c>
      <c r="O56" s="2">
        <v>61831.20821830897</v>
      </c>
      <c r="P56" s="2">
        <v>45932.76262360547</v>
      </c>
      <c r="Q56" s="2">
        <v>9923.804751272375</v>
      </c>
      <c r="R56" s="2">
        <v>3145.57653664122</v>
      </c>
      <c r="S56" s="2" t="str">
        <f>INDEX($AC$12:$AC$188,MATCH(A56,$AB$12:$AB$188,0))</f>
        <v>Medium</v>
      </c>
      <c r="T56" s="2"/>
      <c r="U56" s="6">
        <f>INDEX($Z$12:$Z$191,MATCH(A56,$X$12:$X$191,0))</f>
        <v>2</v>
      </c>
      <c r="V56" s="2" t="str">
        <f>INDEX($AG$12:$AG$188,MATCH(A56,$AE$12:$AE$188,0))</f>
        <v>Orange</v>
      </c>
      <c r="W56" s="3"/>
      <c r="X56" s="1" t="s">
        <v>61</v>
      </c>
      <c r="Y56" s="1">
        <v>7.8</v>
      </c>
      <c r="Z56" s="1">
        <f>MATCH(Y56,$X$6:$X$10,1)</f>
        <v>4</v>
      </c>
      <c r="AB56" s="1" t="s">
        <v>51</v>
      </c>
      <c r="AC56" s="1" t="s">
        <v>30</v>
      </c>
      <c r="AE56" s="1" t="s">
        <v>62</v>
      </c>
      <c r="AF56" s="1">
        <v>96.1</v>
      </c>
      <c r="AG56" s="1" t="s">
        <v>32</v>
      </c>
      <c r="AM56" s="2"/>
    </row>
    <row r="57" spans="1:39" s="1" customFormat="1" ht="11.25">
      <c r="A57" s="1" t="s">
        <v>71</v>
      </c>
      <c r="B57" s="1" t="s">
        <v>26</v>
      </c>
      <c r="C57" s="2">
        <f t="shared" si="6"/>
        <v>52529.94157688974</v>
      </c>
      <c r="D57" s="5">
        <f t="shared" si="7"/>
        <v>5.168113699432619E-05</v>
      </c>
      <c r="E57" s="5"/>
      <c r="F57" s="2">
        <v>19299000</v>
      </c>
      <c r="G57" s="8">
        <v>329.95599999999996</v>
      </c>
      <c r="H57" s="2" t="e">
        <v>#N/A</v>
      </c>
      <c r="I57" s="8">
        <f t="shared" si="8"/>
        <v>17.097051660707805</v>
      </c>
      <c r="J57" s="8" t="e">
        <f t="shared" si="9"/>
        <v>#N/A</v>
      </c>
      <c r="K57" s="2"/>
      <c r="L57" s="2">
        <v>52532.656524308244</v>
      </c>
      <c r="M57" s="9">
        <f t="shared" si="10"/>
        <v>1.3688670460916976</v>
      </c>
      <c r="N57" s="9">
        <f t="shared" si="11"/>
        <v>1.8928014061996996</v>
      </c>
      <c r="O57" s="2">
        <v>36500.96577885895</v>
      </c>
      <c r="P57" s="2">
        <v>2.714947418508658</v>
      </c>
      <c r="Q57" s="2">
        <v>10231.328631844854</v>
      </c>
      <c r="R57" s="2">
        <v>5800.362724663505</v>
      </c>
      <c r="S57" s="2" t="str">
        <f>INDEX($AC$12:$AC$188,MATCH(A57,$AB$12:$AB$188,0))</f>
        <v>Low</v>
      </c>
      <c r="T57" s="2"/>
      <c r="U57" s="6">
        <f>INDEX($Z$12:$Z$191,MATCH(A57,$X$12:$X$191,0))</f>
        <v>1</v>
      </c>
      <c r="V57" s="2" t="str">
        <f>INDEX($AG$12:$AG$188,MATCH(A57,$AE$12:$AE$188,0))</f>
        <v>Red</v>
      </c>
      <c r="W57" s="3"/>
      <c r="X57" s="1" t="s">
        <v>65</v>
      </c>
      <c r="Y57" s="1">
        <v>7.5</v>
      </c>
      <c r="Z57" s="1">
        <f>MATCH(Y57,$X$6:$X$10,1)</f>
        <v>4</v>
      </c>
      <c r="AB57" s="1" t="s">
        <v>55</v>
      </c>
      <c r="AC57" s="1" t="s">
        <v>30</v>
      </c>
      <c r="AE57" s="1" t="s">
        <v>66</v>
      </c>
      <c r="AF57" s="1">
        <v>95.7</v>
      </c>
      <c r="AG57" s="1" t="s">
        <v>32</v>
      </c>
      <c r="AM57" s="2"/>
    </row>
    <row r="58" spans="1:39" s="1" customFormat="1" ht="11.25">
      <c r="A58" s="1" t="s">
        <v>31</v>
      </c>
      <c r="B58" s="1" t="s">
        <v>42</v>
      </c>
      <c r="C58" s="2">
        <f t="shared" si="6"/>
        <v>65563.41930350522</v>
      </c>
      <c r="D58" s="5">
        <f t="shared" si="7"/>
        <v>0.0233181569904517</v>
      </c>
      <c r="E58" s="5"/>
      <c r="F58" s="2">
        <v>9033000</v>
      </c>
      <c r="G58" s="8">
        <v>152.978</v>
      </c>
      <c r="H58" s="2" t="e">
        <v>#N/A</v>
      </c>
      <c r="I58" s="8">
        <f t="shared" si="8"/>
        <v>16.935458873021144</v>
      </c>
      <c r="J58" s="8" t="e">
        <f t="shared" si="9"/>
        <v>#N/A</v>
      </c>
      <c r="K58" s="2"/>
      <c r="L58" s="2">
        <v>67128.73774890504</v>
      </c>
      <c r="M58" s="9">
        <f t="shared" si="10"/>
        <v>2.157331596042489</v>
      </c>
      <c r="N58" s="9">
        <f t="shared" si="11"/>
        <v>2.8707260114121844</v>
      </c>
      <c r="O58" s="2">
        <v>45185.88521119727</v>
      </c>
      <c r="P58" s="2">
        <v>1565.318445399829</v>
      </c>
      <c r="Q58" s="2">
        <v>13624.507664552302</v>
      </c>
      <c r="R58" s="2">
        <v>8318.349092533168</v>
      </c>
      <c r="S58" s="2" t="e">
        <f>INDEX($AC$12:$AC$188,MATCH(A58,$AB$12:$AB$188,0))</f>
        <v>#N/A</v>
      </c>
      <c r="T58" s="2"/>
      <c r="U58" s="6">
        <f>INDEX($Z$12:$Z$191,MATCH(A58,$X$12:$X$191,0))</f>
        <v>1</v>
      </c>
      <c r="V58" s="2" t="str">
        <f>INDEX($AG$12:$AG$188,MATCH(A58,$AE$12:$AE$188,0))</f>
        <v>Red</v>
      </c>
      <c r="W58" s="3"/>
      <c r="X58" s="1" t="s">
        <v>55</v>
      </c>
      <c r="Y58" s="1">
        <v>8.4</v>
      </c>
      <c r="Z58" s="1">
        <f>MATCH(Y58,$X$6:$X$10,1)</f>
        <v>4</v>
      </c>
      <c r="AB58" s="1" t="s">
        <v>56</v>
      </c>
      <c r="AC58" s="1" t="s">
        <v>30</v>
      </c>
      <c r="AE58" s="1" t="s">
        <v>57</v>
      </c>
      <c r="AF58" s="1">
        <v>100.3</v>
      </c>
      <c r="AG58" s="1" t="s">
        <v>32</v>
      </c>
      <c r="AM58" s="2"/>
    </row>
    <row r="59" spans="1:39" s="1" customFormat="1" ht="11.25">
      <c r="A59" s="1" t="s">
        <v>160</v>
      </c>
      <c r="B59" s="1" t="s">
        <v>250</v>
      </c>
      <c r="C59" s="2">
        <f t="shared" si="6"/>
        <v>15949.216400784768</v>
      </c>
      <c r="D59" s="5">
        <f t="shared" si="7"/>
        <v>0.002110361193138935</v>
      </c>
      <c r="E59" s="5"/>
      <c r="F59" s="2">
        <v>4588600</v>
      </c>
      <c r="G59" s="8">
        <v>76.164</v>
      </c>
      <c r="H59" s="2" t="e">
        <v>#N/A</v>
      </c>
      <c r="I59" s="8">
        <f t="shared" si="8"/>
        <v>16.59852678376847</v>
      </c>
      <c r="J59" s="8" t="e">
        <f t="shared" si="9"/>
        <v>#N/A</v>
      </c>
      <c r="K59" s="2"/>
      <c r="L59" s="2">
        <v>15982.946190176544</v>
      </c>
      <c r="M59" s="9">
        <f t="shared" si="10"/>
        <v>-0.605508847409744</v>
      </c>
      <c r="N59" s="9">
        <f t="shared" si="11"/>
        <v>-0.5559970417634298</v>
      </c>
      <c r="O59" s="2">
        <v>694.7833510080682</v>
      </c>
      <c r="P59" s="2">
        <v>33.729789391776364</v>
      </c>
      <c r="Q59" s="2">
        <v>13932.84366770237</v>
      </c>
      <c r="R59" s="2">
        <v>1355.3187208673846</v>
      </c>
      <c r="S59" s="2" t="str">
        <f>INDEX($AC$12:$AC$188,MATCH(A59,$AB$12:$AB$188,0))</f>
        <v>High</v>
      </c>
      <c r="T59" s="2"/>
      <c r="U59" s="6">
        <f>INDEX($Z$12:$Z$191,MATCH(A59,$X$12:$X$191,0))</f>
        <v>3</v>
      </c>
      <c r="V59" s="2" t="str">
        <f>INDEX($AG$12:$AG$188,MATCH(A59,$AE$12:$AE$188,0))</f>
        <v>Yellow</v>
      </c>
      <c r="W59" s="3"/>
      <c r="X59" s="1" t="s">
        <v>226</v>
      </c>
      <c r="Y59" s="1">
        <v>3.3</v>
      </c>
      <c r="Z59" s="1">
        <f>MATCH(Y59,$X$6:$X$10,1)</f>
        <v>2</v>
      </c>
      <c r="AB59" s="1" t="s">
        <v>159</v>
      </c>
      <c r="AC59" s="1" t="s">
        <v>87</v>
      </c>
      <c r="AE59" s="1" t="s">
        <v>11</v>
      </c>
      <c r="AF59" s="1">
        <v>76.7</v>
      </c>
      <c r="AG59" s="1" t="s">
        <v>119</v>
      </c>
      <c r="AM59" s="2"/>
    </row>
    <row r="60" spans="1:39" s="1" customFormat="1" ht="11.25">
      <c r="A60" s="1" t="s">
        <v>112</v>
      </c>
      <c r="B60" s="1" t="s">
        <v>26</v>
      </c>
      <c r="C60" s="2">
        <f t="shared" si="6"/>
        <v>17690.495240161632</v>
      </c>
      <c r="D60" s="5">
        <f t="shared" si="7"/>
        <v>0.7528966908491658</v>
      </c>
      <c r="E60" s="5"/>
      <c r="F60" s="2">
        <v>2008000</v>
      </c>
      <c r="G60" s="8">
        <v>32.44</v>
      </c>
      <c r="H60" s="2" t="e">
        <v>#N/A</v>
      </c>
      <c r="I60" s="8">
        <f t="shared" si="8"/>
        <v>16.155378486055774</v>
      </c>
      <c r="J60" s="8" t="e">
        <f t="shared" si="9"/>
        <v>#N/A</v>
      </c>
      <c r="K60" s="2"/>
      <c r="L60" s="2">
        <v>71591.49467060833</v>
      </c>
      <c r="M60" s="9">
        <f t="shared" si="10"/>
        <v>2.3984049069994686</v>
      </c>
      <c r="N60" s="9">
        <f t="shared" si="11"/>
        <v>3.169726800299376</v>
      </c>
      <c r="O60" s="2">
        <v>61152.509198737935</v>
      </c>
      <c r="P60" s="2">
        <v>53900.999430446696</v>
      </c>
      <c r="Q60" s="2">
        <v>8016.767920587997</v>
      </c>
      <c r="R60" s="2">
        <v>2422.2407176371676</v>
      </c>
      <c r="S60" s="2" t="str">
        <f>INDEX($AC$12:$AC$188,MATCH(A60,$AB$12:$AB$188,0))</f>
        <v>Medium</v>
      </c>
      <c r="T60" s="2"/>
      <c r="U60" s="6">
        <f>INDEX($Z$12:$Z$191,MATCH(A60,$X$12:$X$191,0))</f>
        <v>3</v>
      </c>
      <c r="V60" s="2" t="str">
        <f>INDEX($AG$12:$AG$188,MATCH(A60,$AE$12:$AE$188,0))</f>
        <v>Orange</v>
      </c>
      <c r="W60" s="3"/>
      <c r="X60" s="1" t="s">
        <v>91</v>
      </c>
      <c r="Y60" s="1">
        <v>6.9</v>
      </c>
      <c r="Z60" s="1">
        <f>MATCH(Y60,$X$6:$X$10,1)</f>
        <v>4</v>
      </c>
      <c r="AB60" s="1" t="s">
        <v>96</v>
      </c>
      <c r="AC60" s="1" t="s">
        <v>30</v>
      </c>
      <c r="AE60" s="1" t="s">
        <v>97</v>
      </c>
      <c r="AF60" s="1">
        <v>94.2</v>
      </c>
      <c r="AG60" s="1" t="s">
        <v>32</v>
      </c>
      <c r="AM60" s="2"/>
    </row>
    <row r="61" spans="1:39" s="1" customFormat="1" ht="11.25">
      <c r="A61" s="1" t="s">
        <v>76</v>
      </c>
      <c r="B61" s="1" t="s">
        <v>188</v>
      </c>
      <c r="C61" s="2">
        <f t="shared" si="6"/>
        <v>18616.1229375683</v>
      </c>
      <c r="D61" s="5">
        <f t="shared" si="7"/>
        <v>0.00031670568467708686</v>
      </c>
      <c r="E61" s="5"/>
      <c r="F61" s="2">
        <v>8508000</v>
      </c>
      <c r="G61" s="8">
        <v>137.302</v>
      </c>
      <c r="H61" s="2" t="e">
        <v>#N/A</v>
      </c>
      <c r="I61" s="8">
        <f t="shared" si="8"/>
        <v>16.137987776210625</v>
      </c>
      <c r="J61" s="8" t="e">
        <f t="shared" si="9"/>
        <v>#N/A</v>
      </c>
      <c r="K61" s="2"/>
      <c r="L61" s="2">
        <v>18622.020637364327</v>
      </c>
      <c r="M61" s="9">
        <f t="shared" si="10"/>
        <v>-0.4629488948944052</v>
      </c>
      <c r="N61" s="9">
        <f t="shared" si="11"/>
        <v>-0.3791813747922589</v>
      </c>
      <c r="O61" s="2">
        <v>5055.204485542985</v>
      </c>
      <c r="P61" s="2">
        <v>5.897699796027311</v>
      </c>
      <c r="Q61" s="2">
        <v>12496.680908877132</v>
      </c>
      <c r="R61" s="2">
        <v>1070.1352429442118</v>
      </c>
      <c r="S61" s="2" t="str">
        <f>INDEX($AC$12:$AC$188,MATCH(A61,$AB$12:$AB$188,0))</f>
        <v>Medium</v>
      </c>
      <c r="T61" s="2"/>
      <c r="U61" s="6">
        <f>INDEX($Z$12:$Z$191,MATCH(A61,$X$12:$X$191,0))</f>
        <v>1</v>
      </c>
      <c r="V61" s="2" t="str">
        <f>INDEX($AG$12:$AG$188,MATCH(A61,$AE$12:$AE$188,0))</f>
        <v>Orange</v>
      </c>
      <c r="W61" s="3"/>
      <c r="X61" s="1" t="s">
        <v>154</v>
      </c>
      <c r="Y61" s="1">
        <v>5</v>
      </c>
      <c r="Z61" s="1">
        <f>MATCH(Y61,$X$6:$X$10,1)</f>
        <v>3</v>
      </c>
      <c r="AB61" s="1" t="s">
        <v>154</v>
      </c>
      <c r="AC61" s="1" t="s">
        <v>30</v>
      </c>
      <c r="AE61" s="1" t="s">
        <v>127</v>
      </c>
      <c r="AF61" s="1">
        <v>85.8</v>
      </c>
      <c r="AG61" s="1" t="s">
        <v>119</v>
      </c>
      <c r="AM61" s="2"/>
    </row>
    <row r="62" spans="1:39" s="1" customFormat="1" ht="11.25">
      <c r="A62" s="1" t="s">
        <v>37</v>
      </c>
      <c r="B62" s="1" t="s">
        <v>26</v>
      </c>
      <c r="C62" s="2">
        <f t="shared" si="6"/>
        <v>76187.49669746147</v>
      </c>
      <c r="D62" s="5">
        <f t="shared" si="7"/>
        <v>0.01597938380780627</v>
      </c>
      <c r="E62" s="5"/>
      <c r="F62" s="2">
        <v>14444000</v>
      </c>
      <c r="G62" s="8">
        <v>230.824</v>
      </c>
      <c r="H62" s="2" t="e">
        <v>#N/A</v>
      </c>
      <c r="I62" s="8">
        <f t="shared" si="8"/>
        <v>15.980614788147328</v>
      </c>
      <c r="J62" s="8" t="e">
        <f t="shared" si="9"/>
        <v>#N/A</v>
      </c>
      <c r="K62" s="2"/>
      <c r="L62" s="2">
        <v>77424.69562505683</v>
      </c>
      <c r="M62" s="9">
        <f t="shared" si="10"/>
        <v>2.7135081250859256</v>
      </c>
      <c r="N62" s="9">
        <f t="shared" si="11"/>
        <v>3.560546134114211</v>
      </c>
      <c r="O62" s="2">
        <v>61697.231931324524</v>
      </c>
      <c r="P62" s="2">
        <v>1237.198927595362</v>
      </c>
      <c r="Q62" s="2">
        <v>9675.931099301377</v>
      </c>
      <c r="R62" s="2">
        <v>6051.540390587441</v>
      </c>
      <c r="S62" s="2" t="str">
        <f>INDEX($AC$12:$AC$188,MATCH(A62,$AB$12:$AB$188,0))</f>
        <v>Low</v>
      </c>
      <c r="T62" s="2"/>
      <c r="U62" s="6">
        <f>INDEX($Z$12:$Z$191,MATCH(A62,$X$12:$X$191,0))</f>
        <v>2</v>
      </c>
      <c r="V62" s="2" t="str">
        <f>INDEX($AG$12:$AG$188,MATCH(A62,$AE$12:$AE$188,0))</f>
        <v>Red</v>
      </c>
      <c r="W62" s="3"/>
      <c r="X62" s="1" t="s">
        <v>142</v>
      </c>
      <c r="Y62" s="1">
        <v>5.7</v>
      </c>
      <c r="Z62" s="1">
        <f>MATCH(Y62,$X$6:$X$10,1)</f>
        <v>4</v>
      </c>
      <c r="AB62" s="1" t="s">
        <v>143</v>
      </c>
      <c r="AC62" s="1" t="s">
        <v>30</v>
      </c>
      <c r="AE62" s="1" t="s">
        <v>144</v>
      </c>
      <c r="AF62" s="1">
        <v>90.1</v>
      </c>
      <c r="AG62" s="1" t="s">
        <v>32</v>
      </c>
      <c r="AM62" s="2"/>
    </row>
    <row r="63" spans="1:39" s="1" customFormat="1" ht="11.25">
      <c r="A63" s="1" t="s">
        <v>217</v>
      </c>
      <c r="B63" s="1" t="s">
        <v>141</v>
      </c>
      <c r="C63" s="2">
        <f t="shared" si="6"/>
        <v>18702.309474948157</v>
      </c>
      <c r="D63" s="5">
        <f t="shared" si="7"/>
        <v>0.02857667352576586</v>
      </c>
      <c r="E63" s="5"/>
      <c r="F63" s="2">
        <v>28993000</v>
      </c>
      <c r="G63" s="8">
        <v>422.76599999999996</v>
      </c>
      <c r="H63" s="2" t="e">
        <v>#N/A</v>
      </c>
      <c r="I63" s="8">
        <f t="shared" si="8"/>
        <v>14.581657641499671</v>
      </c>
      <c r="J63" s="8" t="e">
        <f t="shared" si="9"/>
        <v>#N/A</v>
      </c>
      <c r="K63" s="2"/>
      <c r="L63" s="2">
        <v>19252.48134902</v>
      </c>
      <c r="M63" s="9">
        <f t="shared" si="10"/>
        <v>-0.42889208789064887</v>
      </c>
      <c r="N63" s="9">
        <f t="shared" si="11"/>
        <v>-0.3369410615834724</v>
      </c>
      <c r="O63" s="2">
        <v>5877.517914990611</v>
      </c>
      <c r="P63" s="2">
        <v>550.1718740718408</v>
      </c>
      <c r="Q63" s="2">
        <v>10879.167353154238</v>
      </c>
      <c r="R63" s="2">
        <v>2495.7945864804356</v>
      </c>
      <c r="S63" s="2" t="str">
        <f>INDEX($AC$12:$AC$188,MATCH(A63,$AB$12:$AB$188,0))</f>
        <v>Medium</v>
      </c>
      <c r="T63" s="2"/>
      <c r="U63" s="6">
        <f>INDEX($Z$12:$Z$191,MATCH(A63,$X$12:$X$191,0))</f>
        <v>2</v>
      </c>
      <c r="V63" s="2" t="str">
        <f>INDEX($AG$12:$AG$188,MATCH(A63,$AE$12:$AE$188,0))</f>
        <v>Orange</v>
      </c>
      <c r="W63" s="3"/>
      <c r="X63" s="1" t="s">
        <v>177</v>
      </c>
      <c r="Y63" s="1">
        <v>4.5</v>
      </c>
      <c r="Z63" s="1">
        <f>MATCH(Y63,$X$6:$X$10,1)</f>
        <v>3</v>
      </c>
      <c r="AB63" s="1" t="s">
        <v>59</v>
      </c>
      <c r="AC63" s="1" t="s">
        <v>30</v>
      </c>
      <c r="AE63" s="1" t="s">
        <v>178</v>
      </c>
      <c r="AF63" s="1">
        <v>83.8</v>
      </c>
      <c r="AG63" s="1" t="s">
        <v>119</v>
      </c>
      <c r="AM63" s="2"/>
    </row>
    <row r="64" spans="1:39" s="1" customFormat="1" ht="11.25">
      <c r="A64" s="1" t="s">
        <v>120</v>
      </c>
      <c r="B64" s="1" t="s">
        <v>188</v>
      </c>
      <c r="C64" s="2">
        <f t="shared" si="6"/>
        <v>22182.679272596495</v>
      </c>
      <c r="D64" s="5">
        <f t="shared" si="7"/>
        <v>3.737299648614213E-05</v>
      </c>
      <c r="E64" s="5"/>
      <c r="F64" s="2">
        <v>6857000</v>
      </c>
      <c r="G64" s="8">
        <v>99.506</v>
      </c>
      <c r="H64" s="2" t="e">
        <v>#N/A</v>
      </c>
      <c r="I64" s="8">
        <f t="shared" si="8"/>
        <v>14.51159399154149</v>
      </c>
      <c r="J64" s="8" t="e">
        <f t="shared" si="9"/>
        <v>#N/A</v>
      </c>
      <c r="K64" s="2"/>
      <c r="L64" s="2">
        <v>22183.508336775616</v>
      </c>
      <c r="M64" s="9">
        <f t="shared" si="10"/>
        <v>-0.270561174323251</v>
      </c>
      <c r="N64" s="9">
        <f t="shared" si="11"/>
        <v>-0.14056483115815643</v>
      </c>
      <c r="O64" s="2">
        <v>8474.429707340783</v>
      </c>
      <c r="P64" s="2">
        <v>0.8290641791206197</v>
      </c>
      <c r="Q64" s="2">
        <v>11597.26496488067</v>
      </c>
      <c r="R64" s="2">
        <v>2111.816892953228</v>
      </c>
      <c r="S64" s="2" t="str">
        <f>INDEX($AC$12:$AC$188,MATCH(A64,$AB$12:$AB$188,0))</f>
        <v>Medium</v>
      </c>
      <c r="T64" s="2"/>
      <c r="U64" s="6">
        <f>INDEX($Z$12:$Z$191,MATCH(A64,$X$12:$X$191,0))</f>
        <v>1</v>
      </c>
      <c r="V64" s="2" t="str">
        <f>INDEX($AG$12:$AG$188,MATCH(A64,$AE$12:$AE$188,0))</f>
        <v>Orange</v>
      </c>
      <c r="W64" s="3"/>
      <c r="X64" s="1" t="s">
        <v>81</v>
      </c>
      <c r="Y64" s="1">
        <v>7.1</v>
      </c>
      <c r="Z64" s="1">
        <f>MATCH(Y64,$X$6:$X$10,1)</f>
        <v>4</v>
      </c>
      <c r="AB64" s="1" t="s">
        <v>82</v>
      </c>
      <c r="AC64" s="1" t="s">
        <v>30</v>
      </c>
      <c r="AE64" s="1" t="s">
        <v>83</v>
      </c>
      <c r="AF64" s="1">
        <v>95.4</v>
      </c>
      <c r="AG64" s="1" t="s">
        <v>32</v>
      </c>
      <c r="AM64" s="2"/>
    </row>
    <row r="65" spans="1:39" s="1" customFormat="1" ht="11.25">
      <c r="A65" s="1" t="s">
        <v>58</v>
      </c>
      <c r="B65" s="1" t="s">
        <v>26</v>
      </c>
      <c r="C65" s="2">
        <f t="shared" si="6"/>
        <v>44574.9064185677</v>
      </c>
      <c r="D65" s="5">
        <f t="shared" si="7"/>
        <v>0.06728841934938005</v>
      </c>
      <c r="E65" s="5"/>
      <c r="F65" s="2">
        <v>9525000</v>
      </c>
      <c r="G65" s="8">
        <v>133.988</v>
      </c>
      <c r="H65" s="2" t="e">
        <v>#N/A</v>
      </c>
      <c r="I65" s="8">
        <f t="shared" si="8"/>
        <v>14.066981627296588</v>
      </c>
      <c r="J65" s="8" t="e">
        <f t="shared" si="9"/>
        <v>#N/A</v>
      </c>
      <c r="K65" s="2"/>
      <c r="L65" s="2">
        <v>47790.66470631161</v>
      </c>
      <c r="M65" s="9">
        <f t="shared" si="10"/>
        <v>1.1127097674965087</v>
      </c>
      <c r="N65" s="9">
        <f t="shared" si="11"/>
        <v>1.5750921248399494</v>
      </c>
      <c r="O65" s="2">
        <v>33656.59651897409</v>
      </c>
      <c r="P65" s="2">
        <v>3215.7582877439127</v>
      </c>
      <c r="Q65" s="2">
        <v>9100.253259050392</v>
      </c>
      <c r="R65" s="2">
        <v>5033.819713531355</v>
      </c>
      <c r="S65" s="2" t="str">
        <f>INDEX($AC$12:$AC$188,MATCH(A65,$AB$12:$AB$188,0))</f>
        <v>Low</v>
      </c>
      <c r="T65" s="2"/>
      <c r="U65" s="6">
        <f>INDEX($Z$12:$Z$191,MATCH(A65,$X$12:$X$191,0))</f>
        <v>1</v>
      </c>
      <c r="V65" s="2" t="str">
        <f>INDEX($AG$12:$AG$188,MATCH(A65,$AE$12:$AE$188,0))</f>
        <v>Red</v>
      </c>
      <c r="W65" s="3"/>
      <c r="X65" s="1" t="s">
        <v>35</v>
      </c>
      <c r="Y65" s="1">
        <v>8.7</v>
      </c>
      <c r="Z65" s="1">
        <f>MATCH(Y65,$X$6:$X$10,1)</f>
        <v>5</v>
      </c>
      <c r="AB65" s="1" t="s">
        <v>78</v>
      </c>
      <c r="AC65" s="1" t="s">
        <v>30</v>
      </c>
      <c r="AE65" s="1" t="s">
        <v>86</v>
      </c>
      <c r="AF65" s="1">
        <v>103.7</v>
      </c>
      <c r="AG65" s="1" t="s">
        <v>32</v>
      </c>
      <c r="AM65" s="2"/>
    </row>
    <row r="66" spans="1:39" s="1" customFormat="1" ht="11.25">
      <c r="A66" s="1" t="s">
        <v>172</v>
      </c>
      <c r="B66" s="1" t="s">
        <v>26</v>
      </c>
      <c r="C66" s="2">
        <f t="shared" si="6"/>
        <v>28402.143004800513</v>
      </c>
      <c r="D66" s="5">
        <f t="shared" si="7"/>
        <v>0.19743805922585556</v>
      </c>
      <c r="E66" s="5"/>
      <c r="F66" s="2">
        <v>1333000</v>
      </c>
      <c r="G66" s="8">
        <v>18.694</v>
      </c>
      <c r="H66" s="2" t="e">
        <v>#N/A</v>
      </c>
      <c r="I66" s="8">
        <f t="shared" si="8"/>
        <v>14.024006001500375</v>
      </c>
      <c r="J66" s="8" t="e">
        <f t="shared" si="9"/>
        <v>#N/A</v>
      </c>
      <c r="K66" s="2"/>
      <c r="L66" s="2">
        <v>35389.34699221352</v>
      </c>
      <c r="M66" s="9">
        <f t="shared" si="10"/>
        <v>0.44280397293532314</v>
      </c>
      <c r="N66" s="9">
        <f t="shared" si="11"/>
        <v>0.7442147445992143</v>
      </c>
      <c r="O66" s="2">
        <v>21813.759943649464</v>
      </c>
      <c r="P66" s="2">
        <v>6987.203987413006</v>
      </c>
      <c r="Q66" s="2">
        <v>10040.746950869378</v>
      </c>
      <c r="R66" s="2">
        <v>3534.8370351654917</v>
      </c>
      <c r="S66" s="2" t="str">
        <f>INDEX($AC$12:$AC$188,MATCH(A66,$AB$12:$AB$188,0))</f>
        <v>Medium</v>
      </c>
      <c r="T66" s="2"/>
      <c r="U66" s="6">
        <f>INDEX($Z$12:$Z$191,MATCH(A66,$X$12:$X$191,0))</f>
        <v>2</v>
      </c>
      <c r="V66" s="2" t="str">
        <f>INDEX($AG$12:$AG$188,MATCH(A66,$AE$12:$AE$188,0))</f>
        <v>Orange</v>
      </c>
      <c r="W66" s="3"/>
      <c r="X66" s="1" t="s">
        <v>83</v>
      </c>
      <c r="Y66" s="1">
        <v>2.5</v>
      </c>
      <c r="Z66" s="1">
        <f>MATCH(Y66,$X$6:$X$10,1)</f>
        <v>2</v>
      </c>
      <c r="AB66" s="1" t="s">
        <v>13</v>
      </c>
      <c r="AC66" s="1" t="s">
        <v>87</v>
      </c>
      <c r="AE66" s="1" t="s">
        <v>143</v>
      </c>
      <c r="AF66" s="1">
        <v>52.7</v>
      </c>
      <c r="AG66" s="1" t="s">
        <v>248</v>
      </c>
      <c r="AM66" s="2"/>
    </row>
    <row r="67" spans="1:39" s="1" customFormat="1" ht="11.25">
      <c r="A67" s="1" t="s">
        <v>149</v>
      </c>
      <c r="B67" s="1" t="s">
        <v>209</v>
      </c>
      <c r="C67" s="2">
        <f t="shared" si="6"/>
        <v>18958.784352403814</v>
      </c>
      <c r="D67" s="5">
        <f t="shared" si="7"/>
        <v>0.019061774957509346</v>
      </c>
      <c r="E67" s="5"/>
      <c r="F67" s="2">
        <v>46059306</v>
      </c>
      <c r="G67" s="8">
        <v>632.902</v>
      </c>
      <c r="H67" s="2" t="e">
        <v>#N/A</v>
      </c>
      <c r="I67" s="8">
        <f t="shared" si="8"/>
        <v>13.741023366700315</v>
      </c>
      <c r="J67" s="8" t="e">
        <f t="shared" si="9"/>
        <v>#N/A</v>
      </c>
      <c r="K67" s="2"/>
      <c r="L67" s="2">
        <v>19327.194993938167</v>
      </c>
      <c r="M67" s="9">
        <f t="shared" si="10"/>
        <v>-0.42485613745236855</v>
      </c>
      <c r="N67" s="9">
        <f t="shared" si="11"/>
        <v>-0.33193531308246665</v>
      </c>
      <c r="O67" s="2">
        <v>3443.8937445593397</v>
      </c>
      <c r="P67" s="2">
        <v>368.41064153435053</v>
      </c>
      <c r="Q67" s="2">
        <v>10062.998504586754</v>
      </c>
      <c r="R67" s="2">
        <v>5820.305042246746</v>
      </c>
      <c r="S67" s="2" t="str">
        <f>INDEX($AC$12:$AC$188,MATCH(A67,$AB$12:$AB$188,0))</f>
        <v>Medium</v>
      </c>
      <c r="T67" s="2"/>
      <c r="U67" s="6">
        <f>INDEX($Z$12:$Z$191,MATCH(A67,$X$12:$X$191,0))</f>
        <v>2</v>
      </c>
      <c r="V67" s="2" t="str">
        <f>INDEX($AG$12:$AG$188,MATCH(A67,$AE$12:$AE$188,0))</f>
        <v>Orange</v>
      </c>
      <c r="W67" s="3"/>
      <c r="X67" s="1" t="s">
        <v>84</v>
      </c>
      <c r="Y67" s="1">
        <v>5</v>
      </c>
      <c r="Z67" s="1">
        <f>MATCH(Y67,$X$6:$X$10,1)</f>
        <v>3</v>
      </c>
      <c r="AB67" s="1" t="s">
        <v>92</v>
      </c>
      <c r="AC67" s="1" t="s">
        <v>30</v>
      </c>
      <c r="AE67" s="1" t="s">
        <v>140</v>
      </c>
      <c r="AF67" s="1">
        <v>86.2</v>
      </c>
      <c r="AG67" s="1" t="s">
        <v>119</v>
      </c>
      <c r="AM67" s="2"/>
    </row>
    <row r="68" spans="1:39" s="1" customFormat="1" ht="11.25">
      <c r="A68" s="1" t="s">
        <v>190</v>
      </c>
      <c r="B68" s="1" t="s">
        <v>141</v>
      </c>
      <c r="C68" s="2">
        <f t="shared" si="6"/>
        <v>18057.580334922703</v>
      </c>
      <c r="D68" s="5">
        <f t="shared" si="7"/>
        <v>0.02154294945112955</v>
      </c>
      <c r="E68" s="5"/>
      <c r="F68" s="2">
        <v>13349000</v>
      </c>
      <c r="G68" s="8">
        <v>180.128</v>
      </c>
      <c r="H68" s="2" t="e">
        <v>#N/A</v>
      </c>
      <c r="I68" s="8">
        <f t="shared" si="8"/>
        <v>13.493744849801484</v>
      </c>
      <c r="J68" s="8" t="e">
        <f t="shared" si="9"/>
        <v>#N/A</v>
      </c>
      <c r="K68" s="2"/>
      <c r="L68" s="2">
        <v>18455.158890002593</v>
      </c>
      <c r="M68" s="9">
        <f t="shared" si="10"/>
        <v>-0.47196258634439964</v>
      </c>
      <c r="N68" s="9">
        <f t="shared" si="11"/>
        <v>-0.39036096511536605</v>
      </c>
      <c r="O68" s="2">
        <v>4898.65824832242</v>
      </c>
      <c r="P68" s="2">
        <v>397.57855507988995</v>
      </c>
      <c r="Q68" s="2">
        <v>10513.344137291453</v>
      </c>
      <c r="R68" s="2">
        <v>3043.1588462871537</v>
      </c>
      <c r="S68" s="2" t="str">
        <f>INDEX($AC$12:$AC$188,MATCH(A68,$AB$12:$AB$188,0))</f>
        <v>Medium</v>
      </c>
      <c r="T68" s="2"/>
      <c r="U68" s="6">
        <f>INDEX($Z$12:$Z$191,MATCH(A68,$X$12:$X$191,0))</f>
        <v>1</v>
      </c>
      <c r="V68" s="2" t="str">
        <f>INDEX($AG$12:$AG$188,MATCH(A68,$AE$12:$AE$188,0))</f>
        <v>Orange</v>
      </c>
      <c r="W68" s="3"/>
      <c r="X68" s="1" t="s">
        <v>100</v>
      </c>
      <c r="Y68" s="1">
        <v>3</v>
      </c>
      <c r="Z68" s="1">
        <f>MATCH(Y68,$X$6:$X$10,1)</f>
        <v>2</v>
      </c>
      <c r="AB68" s="1" t="s">
        <v>226</v>
      </c>
      <c r="AC68" s="1" t="s">
        <v>87</v>
      </c>
      <c r="AE68" s="1" t="s">
        <v>197</v>
      </c>
      <c r="AF68" s="1">
        <v>72.4</v>
      </c>
      <c r="AG68" s="1" t="s">
        <v>119</v>
      </c>
      <c r="AM68" s="2"/>
    </row>
    <row r="69" spans="1:39" s="1" customFormat="1" ht="11.25">
      <c r="A69" s="1" t="s">
        <v>40</v>
      </c>
      <c r="B69" s="1" t="s">
        <v>26</v>
      </c>
      <c r="C69" s="2">
        <f t="shared" si="6"/>
        <v>25942.03248586689</v>
      </c>
      <c r="D69" s="5">
        <f t="shared" si="7"/>
        <v>0.6123294629822362</v>
      </c>
      <c r="E69" s="5"/>
      <c r="F69" s="2">
        <v>13354000</v>
      </c>
      <c r="G69" s="8">
        <v>178.352</v>
      </c>
      <c r="H69" s="2" t="e">
        <v>#N/A</v>
      </c>
      <c r="I69" s="8">
        <f t="shared" si="8"/>
        <v>13.355698667066047</v>
      </c>
      <c r="J69" s="8" t="e">
        <f t="shared" si="9"/>
        <v>#N/A</v>
      </c>
      <c r="K69" s="2"/>
      <c r="L69" s="2">
        <v>66917.73041467472</v>
      </c>
      <c r="M69" s="9">
        <f t="shared" si="10"/>
        <v>2.1459332076490436</v>
      </c>
      <c r="N69" s="9">
        <f t="shared" si="11"/>
        <v>2.856588705593661</v>
      </c>
      <c r="O69" s="2">
        <v>55210.71871552428</v>
      </c>
      <c r="P69" s="2">
        <v>40975.69792880783</v>
      </c>
      <c r="Q69" s="2">
        <v>8829.67202488173</v>
      </c>
      <c r="R69" s="2">
        <v>2877.3381160441036</v>
      </c>
      <c r="S69" s="2" t="str">
        <f>INDEX($AC$12:$AC$188,MATCH(A69,$AB$12:$AB$188,0))</f>
        <v>Medium</v>
      </c>
      <c r="T69" s="2"/>
      <c r="U69" s="6">
        <f>INDEX($Z$12:$Z$191,MATCH(A69,$X$12:$X$191,0))</f>
        <v>1</v>
      </c>
      <c r="V69" s="2" t="str">
        <f>INDEX($AG$12:$AG$188,MATCH(A69,$AE$12:$AE$188,0))</f>
        <v>Red</v>
      </c>
      <c r="W69" s="3"/>
      <c r="X69" s="1" t="s">
        <v>110</v>
      </c>
      <c r="Y69" s="1">
        <v>6.8</v>
      </c>
      <c r="Z69" s="1">
        <f>MATCH(Y69,$X$6:$X$10,1)</f>
        <v>4</v>
      </c>
      <c r="AB69" s="1" t="s">
        <v>111</v>
      </c>
      <c r="AC69" s="1" t="s">
        <v>30</v>
      </c>
      <c r="AE69" s="1" t="s">
        <v>77</v>
      </c>
      <c r="AF69" s="1">
        <v>94.1</v>
      </c>
      <c r="AG69" s="1" t="s">
        <v>32</v>
      </c>
      <c r="AM69" s="2"/>
    </row>
    <row r="70" spans="1:39" s="1" customFormat="1" ht="11.25">
      <c r="A70" s="1" t="s">
        <v>94</v>
      </c>
      <c r="B70" s="1" t="s">
        <v>26</v>
      </c>
      <c r="C70" s="2">
        <f t="shared" si="6"/>
        <v>29330.0596504422</v>
      </c>
      <c r="D70" s="5">
        <f t="shared" si="7"/>
        <v>0.3043462828704703</v>
      </c>
      <c r="E70" s="5"/>
      <c r="F70" s="2">
        <v>38115967</v>
      </c>
      <c r="G70" s="8">
        <v>470.07399999999996</v>
      </c>
      <c r="H70" s="2" t="e">
        <v>#N/A</v>
      </c>
      <c r="I70" s="8">
        <f t="shared" si="8"/>
        <v>12.332731844373775</v>
      </c>
      <c r="J70" s="8" t="e">
        <f t="shared" si="9"/>
        <v>#N/A</v>
      </c>
      <c r="K70" s="2"/>
      <c r="L70" s="2">
        <v>42161.86721673333</v>
      </c>
      <c r="M70" s="9">
        <f t="shared" si="10"/>
        <v>0.8086482039101442</v>
      </c>
      <c r="N70" s="9">
        <f t="shared" si="11"/>
        <v>1.1979676434044246</v>
      </c>
      <c r="O70" s="2">
        <v>30318.34071962263</v>
      </c>
      <c r="P70" s="2">
        <v>12831.807566291129</v>
      </c>
      <c r="Q70" s="2">
        <v>8622.269456145481</v>
      </c>
      <c r="R70" s="2">
        <v>3221.250699895563</v>
      </c>
      <c r="S70" s="2" t="str">
        <f>INDEX($AC$12:$AC$188,MATCH(A70,$AB$12:$AB$188,0))</f>
        <v>Medium</v>
      </c>
      <c r="T70" s="2"/>
      <c r="U70" s="6">
        <f>INDEX($Z$12:$Z$191,MATCH(A70,$X$12:$X$191,0))</f>
        <v>1</v>
      </c>
      <c r="V70" s="2" t="str">
        <f>INDEX($AG$12:$AG$188,MATCH(A70,$AE$12:$AE$188,0))</f>
        <v>Red</v>
      </c>
      <c r="W70" s="3"/>
      <c r="X70" s="1" t="s">
        <v>69</v>
      </c>
      <c r="Y70" s="1">
        <v>5.2</v>
      </c>
      <c r="Z70" s="1">
        <f>MATCH(Y70,$X$6:$X$10,1)</f>
        <v>3</v>
      </c>
      <c r="AB70" s="1" t="s">
        <v>137</v>
      </c>
      <c r="AC70" s="1" t="s">
        <v>30</v>
      </c>
      <c r="AE70" s="1" t="s">
        <v>105</v>
      </c>
      <c r="AF70" s="1">
        <v>88</v>
      </c>
      <c r="AG70" s="1" t="s">
        <v>119</v>
      </c>
      <c r="AM70" s="2"/>
    </row>
    <row r="71" spans="1:39" s="1" customFormat="1" ht="11.25">
      <c r="A71" s="1" t="s">
        <v>86</v>
      </c>
      <c r="B71" s="1" t="s">
        <v>26</v>
      </c>
      <c r="C71" s="2">
        <f t="shared" si="6"/>
        <v>44079.79829559885</v>
      </c>
      <c r="D71" s="5">
        <f t="shared" si="7"/>
        <v>0.29255553991330463</v>
      </c>
      <c r="E71" s="5"/>
      <c r="F71" s="2">
        <v>4380000</v>
      </c>
      <c r="G71" s="8">
        <v>50.882000000000005</v>
      </c>
      <c r="H71" s="2" t="e">
        <v>#N/A</v>
      </c>
      <c r="I71" s="8">
        <f t="shared" si="8"/>
        <v>11.616894977168952</v>
      </c>
      <c r="J71" s="8" t="e">
        <f t="shared" si="9"/>
        <v>#N/A</v>
      </c>
      <c r="K71" s="2"/>
      <c r="L71" s="2">
        <v>62308.49315039797</v>
      </c>
      <c r="M71" s="9">
        <f t="shared" si="10"/>
        <v>1.8969471867251444</v>
      </c>
      <c r="N71" s="9">
        <f t="shared" si="11"/>
        <v>2.5477738625793145</v>
      </c>
      <c r="O71" s="2">
        <v>47807.44131923769</v>
      </c>
      <c r="P71" s="2">
        <v>18228.69485479912</v>
      </c>
      <c r="Q71" s="2">
        <v>9565.58875574946</v>
      </c>
      <c r="R71" s="2">
        <v>4935.484023006744</v>
      </c>
      <c r="S71" s="2" t="str">
        <f>INDEX($AC$12:$AC$188,MATCH(A71,$AB$12:$AB$188,0))</f>
        <v>Low</v>
      </c>
      <c r="T71" s="2"/>
      <c r="U71" s="6">
        <f>INDEX($Z$12:$Z$191,MATCH(A71,$X$12:$X$191,0))</f>
        <v>1</v>
      </c>
      <c r="V71" s="2" t="str">
        <f>INDEX($AG$12:$AG$188,MATCH(A71,$AE$12:$AE$188,0))</f>
        <v>Red</v>
      </c>
      <c r="W71" s="3"/>
      <c r="X71" s="1" t="s">
        <v>113</v>
      </c>
      <c r="Y71" s="1">
        <v>7</v>
      </c>
      <c r="Z71" s="1">
        <f>MATCH(Y71,$X$6:$X$10,1)</f>
        <v>4</v>
      </c>
      <c r="AB71" s="1" t="s">
        <v>61</v>
      </c>
      <c r="AC71" s="1" t="s">
        <v>30</v>
      </c>
      <c r="AE71" s="1" t="s">
        <v>37</v>
      </c>
      <c r="AF71" s="1">
        <v>94.5</v>
      </c>
      <c r="AG71" s="1" t="s">
        <v>32</v>
      </c>
      <c r="AM71" s="2"/>
    </row>
    <row r="72" spans="1:39" s="1" customFormat="1" ht="11.25">
      <c r="A72" s="1" t="s">
        <v>62</v>
      </c>
      <c r="B72" s="1" t="s">
        <v>26</v>
      </c>
      <c r="C72" s="2">
        <f t="shared" si="6"/>
        <v>47244.954542448904</v>
      </c>
      <c r="D72" s="5">
        <f t="shared" si="7"/>
        <v>0.1021498395033422</v>
      </c>
      <c r="E72" s="5"/>
      <c r="F72" s="2">
        <v>82191000</v>
      </c>
      <c r="G72" s="8">
        <v>951.2940000000001</v>
      </c>
      <c r="H72" s="2" t="e">
        <v>#N/A</v>
      </c>
      <c r="I72" s="8">
        <f t="shared" si="8"/>
        <v>11.574186954776073</v>
      </c>
      <c r="J72" s="8" t="e">
        <f t="shared" si="9"/>
        <v>#N/A</v>
      </c>
      <c r="K72" s="2"/>
      <c r="L72" s="2">
        <v>52620.08809611921</v>
      </c>
      <c r="M72" s="9">
        <f t="shared" si="10"/>
        <v>1.373590005210564</v>
      </c>
      <c r="N72" s="9">
        <f t="shared" si="11"/>
        <v>1.8986592446174704</v>
      </c>
      <c r="O72" s="2">
        <v>38435.04970342675</v>
      </c>
      <c r="P72" s="2">
        <v>5375.1335536703045</v>
      </c>
      <c r="Q72" s="2">
        <v>10642.471459247135</v>
      </c>
      <c r="R72" s="2">
        <v>3542.5698336336</v>
      </c>
      <c r="S72" s="2" t="str">
        <f>INDEX($AC$12:$AC$188,MATCH(A72,$AB$12:$AB$188,0))</f>
        <v>Low</v>
      </c>
      <c r="T72" s="2"/>
      <c r="U72" s="6">
        <f>INDEX($Z$12:$Z$191,MATCH(A72,$X$12:$X$191,0))</f>
        <v>1</v>
      </c>
      <c r="V72" s="2" t="str">
        <f>INDEX($AG$12:$AG$188,MATCH(A72,$AE$12:$AE$188,0))</f>
        <v>Red</v>
      </c>
      <c r="W72" s="3"/>
      <c r="X72" s="1" t="s">
        <v>103</v>
      </c>
      <c r="Y72" s="1">
        <v>6.1</v>
      </c>
      <c r="Z72" s="1">
        <f>MATCH(Y72,$X$6:$X$10,1)</f>
        <v>4</v>
      </c>
      <c r="AB72" s="1" t="s">
        <v>91</v>
      </c>
      <c r="AC72" s="1" t="s">
        <v>30</v>
      </c>
      <c r="AE72" s="1" t="s">
        <v>25</v>
      </c>
      <c r="AF72" s="1">
        <v>92.3</v>
      </c>
      <c r="AG72" s="1" t="s">
        <v>32</v>
      </c>
      <c r="AM72" s="2"/>
    </row>
    <row r="73" spans="1:39" s="1" customFormat="1" ht="11.25">
      <c r="A73" s="1" t="s">
        <v>49</v>
      </c>
      <c r="B73" s="1" t="s">
        <v>26</v>
      </c>
      <c r="C73" s="2">
        <f t="shared" si="6"/>
        <v>54368.69295213475</v>
      </c>
      <c r="D73" s="5">
        <f t="shared" si="7"/>
        <v>0.10642234474698488</v>
      </c>
      <c r="E73" s="5"/>
      <c r="F73" s="2">
        <v>11147000</v>
      </c>
      <c r="G73" s="8">
        <v>128.764</v>
      </c>
      <c r="H73" s="2" t="e">
        <v>#N/A</v>
      </c>
      <c r="I73" s="8">
        <f t="shared" si="8"/>
        <v>11.551448820310398</v>
      </c>
      <c r="J73" s="8" t="e">
        <f t="shared" si="9"/>
        <v>#N/A</v>
      </c>
      <c r="K73" s="2"/>
      <c r="L73" s="2">
        <v>60843.83671919408</v>
      </c>
      <c r="M73" s="9">
        <f t="shared" si="10"/>
        <v>1.8178280275418137</v>
      </c>
      <c r="N73" s="9">
        <f t="shared" si="11"/>
        <v>2.4496431698120467</v>
      </c>
      <c r="O73" s="2">
        <v>46833.494954601294</v>
      </c>
      <c r="P73" s="2">
        <v>6475.14376705933</v>
      </c>
      <c r="Q73" s="2">
        <v>9215.344816329758</v>
      </c>
      <c r="R73" s="2">
        <v>4794.996948263026</v>
      </c>
      <c r="S73" s="2" t="str">
        <f>INDEX($AC$12:$AC$188,MATCH(A73,$AB$12:$AB$188,0))</f>
        <v>Low</v>
      </c>
      <c r="T73" s="2"/>
      <c r="U73" s="6">
        <f>INDEX($Z$12:$Z$191,MATCH(A73,$X$12:$X$191,0))</f>
        <v>1</v>
      </c>
      <c r="V73" s="2" t="str">
        <f>INDEX($AG$12:$AG$188,MATCH(A73,$AE$12:$AE$188,0))</f>
        <v>Red</v>
      </c>
      <c r="W73" s="3"/>
      <c r="X73" s="1" t="s">
        <v>34</v>
      </c>
      <c r="Y73" s="1">
        <v>9.4</v>
      </c>
      <c r="Z73" s="1">
        <f>MATCH(Y73,$X$6:$X$10,1)</f>
        <v>5</v>
      </c>
      <c r="AB73" s="1" t="s">
        <v>35</v>
      </c>
      <c r="AC73" s="1" t="s">
        <v>30</v>
      </c>
      <c r="AE73" s="1" t="s">
        <v>36</v>
      </c>
      <c r="AF73" s="1">
        <v>113</v>
      </c>
      <c r="AG73" s="1" t="s">
        <v>32</v>
      </c>
      <c r="AM73" s="2"/>
    </row>
    <row r="74" spans="1:39" s="1" customFormat="1" ht="11.25">
      <c r="A74" s="1" t="s">
        <v>97</v>
      </c>
      <c r="B74" s="1" t="s">
        <v>116</v>
      </c>
      <c r="C74" s="2">
        <f t="shared" si="6"/>
        <v>29988.11416371414</v>
      </c>
      <c r="D74" s="5">
        <f t="shared" si="7"/>
        <v>0.011970045555433276</v>
      </c>
      <c r="E74" s="5"/>
      <c r="F74" s="2">
        <v>28750770</v>
      </c>
      <c r="G74" s="8">
        <v>316.348</v>
      </c>
      <c r="H74" s="2" t="e">
        <v>#N/A</v>
      </c>
      <c r="I74" s="8">
        <f t="shared" si="8"/>
        <v>11.003114003555384</v>
      </c>
      <c r="J74" s="8" t="e">
        <f t="shared" si="9"/>
        <v>#N/A</v>
      </c>
      <c r="K74" s="2"/>
      <c r="L74" s="2">
        <v>30351.422068546828</v>
      </c>
      <c r="M74" s="9">
        <f t="shared" si="10"/>
        <v>0.17066070745863635</v>
      </c>
      <c r="N74" s="9">
        <f t="shared" si="11"/>
        <v>0.40667820542426325</v>
      </c>
      <c r="O74" s="2">
        <v>15756.261868180052</v>
      </c>
      <c r="P74" s="2">
        <v>363.3079048326884</v>
      </c>
      <c r="Q74" s="2">
        <v>11158.326245780485</v>
      </c>
      <c r="R74" s="2">
        <v>3436.831922798568</v>
      </c>
      <c r="S74" s="2" t="str">
        <f>INDEX($AC$12:$AC$188,MATCH(A74,$AB$12:$AB$188,0))</f>
        <v>Medium</v>
      </c>
      <c r="T74" s="2"/>
      <c r="U74" s="6">
        <f>INDEX($Z$12:$Z$191,MATCH(A74,$X$12:$X$191,0))</f>
        <v>2</v>
      </c>
      <c r="V74" s="2" t="str">
        <f>INDEX($AG$12:$AG$188,MATCH(A74,$AE$12:$AE$188,0))</f>
        <v>Red</v>
      </c>
      <c r="W74" s="3"/>
      <c r="X74" s="1" t="s">
        <v>39</v>
      </c>
      <c r="Y74" s="1">
        <v>8.6</v>
      </c>
      <c r="Z74" s="1">
        <f>MATCH(Y74,$X$6:$X$10,1)</f>
        <v>5</v>
      </c>
      <c r="AB74" s="1" t="s">
        <v>34</v>
      </c>
      <c r="AC74" s="1" t="s">
        <v>30</v>
      </c>
      <c r="AE74" s="1" t="s">
        <v>58</v>
      </c>
      <c r="AF74" s="1">
        <v>101.8</v>
      </c>
      <c r="AG74" s="1" t="s">
        <v>32</v>
      </c>
      <c r="AM74" s="2"/>
    </row>
    <row r="75" spans="1:39" s="1" customFormat="1" ht="11.25">
      <c r="A75" s="1" t="s">
        <v>118</v>
      </c>
      <c r="B75" s="1" t="s">
        <v>42</v>
      </c>
      <c r="C75" s="2">
        <f t="shared" si="6"/>
        <v>19388.124950271183</v>
      </c>
      <c r="D75" s="5">
        <f t="shared" si="7"/>
        <v>0.0016173612587011155</v>
      </c>
      <c r="E75" s="5"/>
      <c r="F75" s="2">
        <v>79221000</v>
      </c>
      <c r="G75" s="8">
        <v>854.8919999999998</v>
      </c>
      <c r="H75" s="2" t="e">
        <v>#N/A</v>
      </c>
      <c r="I75" s="8">
        <f t="shared" si="8"/>
        <v>10.791229598212594</v>
      </c>
      <c r="J75" s="8" t="e">
        <f t="shared" si="9"/>
        <v>#N/A</v>
      </c>
      <c r="K75" s="2"/>
      <c r="L75" s="2">
        <v>19419.53335117543</v>
      </c>
      <c r="M75" s="9">
        <f t="shared" si="10"/>
        <v>-0.4198681190820964</v>
      </c>
      <c r="N75" s="9">
        <f t="shared" si="11"/>
        <v>-0.3257487243565113</v>
      </c>
      <c r="O75" s="2">
        <v>4823.277439917308</v>
      </c>
      <c r="P75" s="2">
        <v>31.408400904245383</v>
      </c>
      <c r="Q75" s="2">
        <v>12982.0624527266</v>
      </c>
      <c r="R75" s="2">
        <v>1614.1863670782973</v>
      </c>
      <c r="S75" s="2" t="str">
        <f>INDEX($AC$12:$AC$188,MATCH(A75,$AB$12:$AB$188,0))</f>
        <v>Medium</v>
      </c>
      <c r="T75" s="2"/>
      <c r="U75" s="6">
        <f>INDEX($Z$12:$Z$191,MATCH(A75,$X$12:$X$191,0))</f>
        <v>2</v>
      </c>
      <c r="V75" s="2" t="str">
        <f>INDEX($AG$12:$AG$188,MATCH(A75,$AE$12:$AE$188,0))</f>
        <v>Orange</v>
      </c>
      <c r="W75" s="3"/>
      <c r="X75" s="1" t="s">
        <v>148</v>
      </c>
      <c r="Y75" s="1">
        <v>4.2</v>
      </c>
      <c r="Z75" s="1">
        <f>MATCH(Y75,$X$6:$X$10,1)</f>
        <v>3</v>
      </c>
      <c r="AB75" s="1" t="s">
        <v>192</v>
      </c>
      <c r="AC75" s="1" t="s">
        <v>30</v>
      </c>
      <c r="AE75" s="1" t="s">
        <v>193</v>
      </c>
      <c r="AF75" s="1">
        <v>81.7</v>
      </c>
      <c r="AG75" s="1" t="s">
        <v>119</v>
      </c>
      <c r="AM75" s="2"/>
    </row>
    <row r="76" spans="1:39" s="1" customFormat="1" ht="11.25">
      <c r="A76" s="1" t="s">
        <v>216</v>
      </c>
      <c r="B76" s="1" t="s">
        <v>42</v>
      </c>
      <c r="C76" s="2">
        <f aca="true" t="shared" si="12" ref="C76:C107">L76-P76</f>
        <v>17226.685279952486</v>
      </c>
      <c r="D76" s="5">
        <f aca="true" t="shared" si="13" ref="D76:D107">P76/L76</f>
        <v>0.0034011217309300166</v>
      </c>
      <c r="E76" s="5"/>
      <c r="F76" s="2">
        <v>33371600</v>
      </c>
      <c r="G76" s="8">
        <v>359.998</v>
      </c>
      <c r="H76" s="2" t="e">
        <v>#N/A</v>
      </c>
      <c r="I76" s="8">
        <f aca="true" t="shared" si="14" ref="I76:I107">IF(OR(ISERROR(F76),ISERROR(G76)),0,IF(F76&lt;1000000,0,G76*1000000/F76))</f>
        <v>10.787555885843052</v>
      </c>
      <c r="J76" s="8" t="e">
        <f aca="true" t="shared" si="15" ref="J76:J107">F76/H76</f>
        <v>#N/A</v>
      </c>
      <c r="K76" s="2"/>
      <c r="L76" s="2">
        <v>17285.47528557571</v>
      </c>
      <c r="M76" s="9">
        <f aca="true" t="shared" si="16" ref="M76:M107">(L76-$L$9)/L$10</f>
        <v>-0.5351476318753269</v>
      </c>
      <c r="N76" s="9">
        <f aca="true" t="shared" si="17" ref="N76:N107">(L76-$C$9)/C$10</f>
        <v>-0.46872873790872915</v>
      </c>
      <c r="O76" s="2">
        <v>5408.531806139392</v>
      </c>
      <c r="P76" s="2">
        <v>58.790005623225284</v>
      </c>
      <c r="Q76" s="2">
        <v>9772.623505613748</v>
      </c>
      <c r="R76" s="2">
        <v>2104.321636514851</v>
      </c>
      <c r="S76" s="2" t="str">
        <f>INDEX($AC$12:$AC$188,MATCH(A76,$AB$12:$AB$188,0))</f>
        <v>Medium</v>
      </c>
      <c r="T76" s="2"/>
      <c r="U76" s="6">
        <f>INDEX($Z$12:$Z$191,MATCH(A76,$X$12:$X$191,0))</f>
        <v>2</v>
      </c>
      <c r="V76" s="2" t="str">
        <f>INDEX($AG$12:$AG$188,MATCH(A76,$AE$12:$AE$188,0))</f>
        <v>Orange</v>
      </c>
      <c r="W76" s="3"/>
      <c r="X76" s="1" t="s">
        <v>66</v>
      </c>
      <c r="Y76" s="1">
        <v>3</v>
      </c>
      <c r="Z76" s="1">
        <f>MATCH(Y76,$X$6:$X$10,1)</f>
        <v>2</v>
      </c>
      <c r="AB76" s="1" t="s">
        <v>194</v>
      </c>
      <c r="AC76" s="1" t="s">
        <v>87</v>
      </c>
      <c r="AE76" s="1" t="s">
        <v>231</v>
      </c>
      <c r="AF76" s="1">
        <v>72.4</v>
      </c>
      <c r="AG76" s="1" t="s">
        <v>119</v>
      </c>
      <c r="AM76" s="2"/>
    </row>
    <row r="77" spans="1:39" s="1" customFormat="1" ht="11.25">
      <c r="A77" s="1" t="s">
        <v>163</v>
      </c>
      <c r="B77" s="1" t="s">
        <v>26</v>
      </c>
      <c r="C77" s="2">
        <f t="shared" si="12"/>
        <v>28936.63861349564</v>
      </c>
      <c r="D77" s="5">
        <f t="shared" si="13"/>
        <v>0.6159481127906826</v>
      </c>
      <c r="E77" s="5"/>
      <c r="F77" s="2">
        <v>1155000</v>
      </c>
      <c r="G77" s="8">
        <v>11.958000000000002</v>
      </c>
      <c r="H77" s="2" t="e">
        <v>#N/A</v>
      </c>
      <c r="I77" s="8">
        <f t="shared" si="14"/>
        <v>10.353246753246754</v>
      </c>
      <c r="J77" s="8" t="e">
        <f t="shared" si="15"/>
        <v>#N/A</v>
      </c>
      <c r="K77" s="2"/>
      <c r="L77" s="2">
        <v>75345.64879699312</v>
      </c>
      <c r="M77" s="9">
        <f t="shared" si="16"/>
        <v>2.601200259954738</v>
      </c>
      <c r="N77" s="9">
        <f t="shared" si="17"/>
        <v>3.421251825096097</v>
      </c>
      <c r="O77" s="2">
        <v>63316.02883812363</v>
      </c>
      <c r="P77" s="2">
        <v>46409.01018349748</v>
      </c>
      <c r="Q77" s="2">
        <v>8767.870686696362</v>
      </c>
      <c r="R77" s="2">
        <v>3261.745531334666</v>
      </c>
      <c r="S77" s="2" t="str">
        <f>INDEX($AC$12:$AC$188,MATCH(A77,$AB$12:$AB$188,0))</f>
        <v>Medium</v>
      </c>
      <c r="T77" s="2"/>
      <c r="U77" s="6">
        <f>INDEX($Z$12:$Z$191,MATCH(A77,$X$12:$X$191,0))</f>
        <v>2</v>
      </c>
      <c r="V77" s="2" t="str">
        <f>INDEX($AG$12:$AG$188,MATCH(A77,$AE$12:$AE$188,0))</f>
        <v>Orange</v>
      </c>
      <c r="W77" s="3"/>
      <c r="X77" s="1" t="s">
        <v>149</v>
      </c>
      <c r="Y77" s="1">
        <v>3.8</v>
      </c>
      <c r="Z77" s="1">
        <f>MATCH(Y77,$X$6:$X$10,1)</f>
        <v>2</v>
      </c>
      <c r="AB77" s="1" t="s">
        <v>45</v>
      </c>
      <c r="AC77" s="1" t="s">
        <v>30</v>
      </c>
      <c r="AE77" s="1" t="s">
        <v>145</v>
      </c>
      <c r="AF77" s="1">
        <v>80.3</v>
      </c>
      <c r="AG77" s="1" t="s">
        <v>119</v>
      </c>
      <c r="AM77" s="2"/>
    </row>
    <row r="78" spans="1:39" s="1" customFormat="1" ht="11.25">
      <c r="A78" s="1" t="s">
        <v>132</v>
      </c>
      <c r="B78" s="1" t="s">
        <v>26</v>
      </c>
      <c r="C78" s="2">
        <f t="shared" si="12"/>
        <v>22651.86210921154</v>
      </c>
      <c r="D78" s="5">
        <f t="shared" si="13"/>
        <v>0.5068792235193181</v>
      </c>
      <c r="E78" s="5"/>
      <c r="F78" s="2">
        <v>48224000</v>
      </c>
      <c r="G78" s="8">
        <v>467.666</v>
      </c>
      <c r="H78" s="2" t="e">
        <v>#N/A</v>
      </c>
      <c r="I78" s="8">
        <f t="shared" si="14"/>
        <v>9.697785335102854</v>
      </c>
      <c r="J78" s="8" t="e">
        <f t="shared" si="15"/>
        <v>#N/A</v>
      </c>
      <c r="K78" s="2"/>
      <c r="L78" s="2">
        <v>45935.7285062576</v>
      </c>
      <c r="M78" s="9">
        <f t="shared" si="16"/>
        <v>1.012508116542527</v>
      </c>
      <c r="N78" s="9">
        <f t="shared" si="17"/>
        <v>1.4508130307996054</v>
      </c>
      <c r="O78" s="2">
        <v>30507.232146068774</v>
      </c>
      <c r="P78" s="2">
        <v>23283.86639704606</v>
      </c>
      <c r="Q78" s="2">
        <v>11530.362814876675</v>
      </c>
      <c r="R78" s="2">
        <v>3898.1447162024156</v>
      </c>
      <c r="S78" s="2" t="str">
        <f>INDEX($AC$12:$AC$188,MATCH(A78,$AB$12:$AB$188,0))</f>
        <v>Medium</v>
      </c>
      <c r="T78" s="2"/>
      <c r="U78" s="6">
        <f>INDEX($Z$12:$Z$191,MATCH(A78,$X$12:$X$191,0))</f>
        <v>3</v>
      </c>
      <c r="V78" s="2" t="str">
        <f>INDEX($AG$12:$AG$188,MATCH(A78,$AE$12:$AE$188,0))</f>
        <v>Orange</v>
      </c>
      <c r="W78" s="3"/>
      <c r="X78" s="1" t="s">
        <v>78</v>
      </c>
      <c r="Y78" s="1">
        <v>7.3</v>
      </c>
      <c r="Z78" s="1">
        <f>MATCH(Y78,$X$6:$X$10,1)</f>
        <v>4</v>
      </c>
      <c r="AB78" s="1" t="s">
        <v>38</v>
      </c>
      <c r="AC78" s="1" t="s">
        <v>30</v>
      </c>
      <c r="AE78" s="1" t="s">
        <v>79</v>
      </c>
      <c r="AF78" s="1">
        <v>95.7</v>
      </c>
      <c r="AG78" s="1" t="s">
        <v>32</v>
      </c>
      <c r="AM78" s="2"/>
    </row>
    <row r="79" spans="1:39" s="1" customFormat="1" ht="11.25">
      <c r="A79" s="1" t="s">
        <v>131</v>
      </c>
      <c r="B79" s="1" t="s">
        <v>26</v>
      </c>
      <c r="C79" s="2">
        <f t="shared" si="12"/>
        <v>35929.72399517737</v>
      </c>
      <c r="D79" s="5">
        <f t="shared" si="13"/>
        <v>0.03207834910649166</v>
      </c>
      <c r="E79" s="5"/>
      <c r="F79" s="2">
        <v>1882000</v>
      </c>
      <c r="G79" s="8">
        <v>17.804</v>
      </c>
      <c r="H79" s="2" t="e">
        <v>#N/A</v>
      </c>
      <c r="I79" s="8">
        <f t="shared" si="14"/>
        <v>9.460148777895855</v>
      </c>
      <c r="J79" s="8" t="e">
        <f t="shared" si="15"/>
        <v>#N/A</v>
      </c>
      <c r="K79" s="2"/>
      <c r="L79" s="2">
        <v>37120.48796719229</v>
      </c>
      <c r="M79" s="9">
        <f t="shared" si="16"/>
        <v>0.5363183394789852</v>
      </c>
      <c r="N79" s="9">
        <f t="shared" si="17"/>
        <v>0.8601996674338731</v>
      </c>
      <c r="O79" s="2">
        <v>23605.240072771587</v>
      </c>
      <c r="P79" s="2">
        <v>1190.7639720149173</v>
      </c>
      <c r="Q79" s="2">
        <v>9562.765493131208</v>
      </c>
      <c r="R79" s="2">
        <v>3952.482401289492</v>
      </c>
      <c r="S79" s="2" t="str">
        <f>INDEX($AC$12:$AC$188,MATCH(A79,$AB$12:$AB$188,0))</f>
        <v>Medium</v>
      </c>
      <c r="T79" s="2"/>
      <c r="U79" s="6">
        <f>INDEX($Z$12:$Z$191,MATCH(A79,$X$12:$X$191,0))</f>
        <v>1</v>
      </c>
      <c r="V79" s="2" t="str">
        <f>INDEX($AG$12:$AG$188,MATCH(A79,$AE$12:$AE$188,0))</f>
        <v>Orange</v>
      </c>
      <c r="W79" s="3"/>
      <c r="X79" s="1" t="s">
        <v>112</v>
      </c>
      <c r="Y79" s="1">
        <v>5.4</v>
      </c>
      <c r="Z79" s="1">
        <f>MATCH(Y79,$X$6:$X$10,1)</f>
        <v>3</v>
      </c>
      <c r="AB79" s="1" t="s">
        <v>63</v>
      </c>
      <c r="AC79" s="1" t="s">
        <v>30</v>
      </c>
      <c r="AE79" s="1" t="s">
        <v>120</v>
      </c>
      <c r="AF79" s="1">
        <v>88.9</v>
      </c>
      <c r="AG79" s="1" t="s">
        <v>119</v>
      </c>
      <c r="AM79" s="2"/>
    </row>
    <row r="80" spans="1:39" s="1" customFormat="1" ht="11.25">
      <c r="A80" s="1" t="s">
        <v>229</v>
      </c>
      <c r="B80" s="1" t="s">
        <v>209</v>
      </c>
      <c r="C80" s="2">
        <f t="shared" si="12"/>
        <v>17474.45737803506</v>
      </c>
      <c r="D80" s="5">
        <f t="shared" si="13"/>
        <v>0.017205465358952</v>
      </c>
      <c r="E80" s="5"/>
      <c r="F80" s="2">
        <v>6160000</v>
      </c>
      <c r="G80" s="8">
        <v>49.96</v>
      </c>
      <c r="H80" s="2" t="e">
        <v>#N/A</v>
      </c>
      <c r="I80" s="8">
        <f t="shared" si="14"/>
        <v>8.11038961038961</v>
      </c>
      <c r="J80" s="8" t="e">
        <f t="shared" si="15"/>
        <v>#N/A</v>
      </c>
      <c r="K80" s="2"/>
      <c r="L80" s="2">
        <v>17780.37703925303</v>
      </c>
      <c r="M80" s="9">
        <f t="shared" si="16"/>
        <v>-0.5084135734332929</v>
      </c>
      <c r="N80" s="9">
        <f t="shared" si="17"/>
        <v>-0.4355707556642703</v>
      </c>
      <c r="O80" s="2">
        <v>5859.970537057595</v>
      </c>
      <c r="P80" s="2">
        <v>305.91966121797356</v>
      </c>
      <c r="Q80" s="2">
        <v>9831.99049771328</v>
      </c>
      <c r="R80" s="2">
        <v>2088.409035952734</v>
      </c>
      <c r="S80" s="2" t="str">
        <f>INDEX($AC$12:$AC$188,MATCH(A80,$AB$12:$AB$188,0))</f>
        <v>Medium</v>
      </c>
      <c r="T80" s="2"/>
      <c r="U80" s="6">
        <f>INDEX($Z$12:$Z$191,MATCH(A80,$X$12:$X$191,0))</f>
        <v>1</v>
      </c>
      <c r="V80" s="2" t="str">
        <f>INDEX($AG$12:$AG$188,MATCH(A80,$AE$12:$AE$188,0))</f>
        <v>Orange</v>
      </c>
      <c r="W80" s="3"/>
      <c r="X80" s="1" t="s">
        <v>29</v>
      </c>
      <c r="Y80" s="1">
        <v>9.2</v>
      </c>
      <c r="Z80" s="1">
        <f>MATCH(Y80,$X$6:$X$10,1)</f>
        <v>5</v>
      </c>
      <c r="AB80" s="1" t="s">
        <v>162</v>
      </c>
      <c r="AC80" s="1" t="s">
        <v>30</v>
      </c>
      <c r="AE80" s="1" t="s">
        <v>60</v>
      </c>
      <c r="AF80" s="1">
        <v>106.7</v>
      </c>
      <c r="AG80" s="1" t="s">
        <v>32</v>
      </c>
      <c r="AM80" s="2"/>
    </row>
    <row r="81" spans="1:39" s="1" customFormat="1" ht="11.25">
      <c r="A81" s="1" t="s">
        <v>128</v>
      </c>
      <c r="B81" s="1" t="s">
        <v>26</v>
      </c>
      <c r="C81" s="2">
        <f t="shared" si="12"/>
        <v>37491.9842469858</v>
      </c>
      <c r="D81" s="5">
        <f t="shared" si="13"/>
        <v>0.14426066537952648</v>
      </c>
      <c r="E81" s="5"/>
      <c r="F81" s="2">
        <v>6736000</v>
      </c>
      <c r="G81" s="8">
        <v>50.406</v>
      </c>
      <c r="H81" s="2" t="e">
        <v>#N/A</v>
      </c>
      <c r="I81" s="8">
        <f t="shared" si="14"/>
        <v>7.483076009501188</v>
      </c>
      <c r="J81" s="8" t="e">
        <f t="shared" si="15"/>
        <v>#N/A</v>
      </c>
      <c r="K81" s="2"/>
      <c r="L81" s="2">
        <v>43812.388574628</v>
      </c>
      <c r="M81" s="9">
        <f t="shared" si="16"/>
        <v>0.8978075857751584</v>
      </c>
      <c r="N81" s="9">
        <f t="shared" si="17"/>
        <v>1.3085511227970936</v>
      </c>
      <c r="O81" s="2">
        <v>30338.17489745064</v>
      </c>
      <c r="P81" s="2">
        <v>6320.404327642199</v>
      </c>
      <c r="Q81" s="2">
        <v>9122.67158856363</v>
      </c>
      <c r="R81" s="2">
        <v>4351.529590850304</v>
      </c>
      <c r="S81" s="2" t="str">
        <f>INDEX($AC$12:$AC$188,MATCH(A81,$AB$12:$AB$188,0))</f>
        <v>Medium</v>
      </c>
      <c r="T81" s="2"/>
      <c r="U81" s="6">
        <f>INDEX($Z$12:$Z$191,MATCH(A81,$X$12:$X$191,0))</f>
        <v>1</v>
      </c>
      <c r="V81" s="2" t="str">
        <f>INDEX($AG$12:$AG$188,MATCH(A81,$AE$12:$AE$188,0))</f>
        <v>Orange</v>
      </c>
      <c r="W81" s="3"/>
      <c r="X81" s="1" t="s">
        <v>72</v>
      </c>
      <c r="Y81" s="1">
        <v>6.6</v>
      </c>
      <c r="Z81" s="1">
        <f>MATCH(Y81,$X$6:$X$10,1)</f>
        <v>4</v>
      </c>
      <c r="AB81" s="1" t="s">
        <v>72</v>
      </c>
      <c r="AC81" s="1" t="s">
        <v>30</v>
      </c>
      <c r="AE81" s="1" t="s">
        <v>146</v>
      </c>
      <c r="AF81" s="1">
        <v>93.4</v>
      </c>
      <c r="AG81" s="1" t="s">
        <v>32</v>
      </c>
      <c r="AM81" s="2"/>
    </row>
    <row r="82" spans="1:39" s="1" customFormat="1" ht="11.25">
      <c r="A82" s="1" t="s">
        <v>186</v>
      </c>
      <c r="B82" s="1" t="s">
        <v>209</v>
      </c>
      <c r="C82" s="2">
        <f t="shared" si="12"/>
        <v>16789.99274830105</v>
      </c>
      <c r="D82" s="5">
        <f t="shared" si="13"/>
        <v>0.13509585260509585</v>
      </c>
      <c r="E82" s="5"/>
      <c r="F82" s="2">
        <v>9858000</v>
      </c>
      <c r="G82" s="8">
        <v>70.52</v>
      </c>
      <c r="H82" s="2" t="e">
        <v>#N/A</v>
      </c>
      <c r="I82" s="8">
        <f t="shared" si="14"/>
        <v>7.153580848042199</v>
      </c>
      <c r="J82" s="8" t="e">
        <f t="shared" si="15"/>
        <v>#N/A</v>
      </c>
      <c r="K82" s="2"/>
      <c r="L82" s="2">
        <v>19412.5473890634</v>
      </c>
      <c r="M82" s="9">
        <f t="shared" si="16"/>
        <v>-0.42024549321340454</v>
      </c>
      <c r="N82" s="9">
        <f t="shared" si="17"/>
        <v>-0.32621677767406365</v>
      </c>
      <c r="O82" s="2">
        <v>7321.192463432774</v>
      </c>
      <c r="P82" s="2">
        <v>2622.5546407623474</v>
      </c>
      <c r="Q82" s="2">
        <v>10032.157942188824</v>
      </c>
      <c r="R82" s="2">
        <v>2059.202786657988</v>
      </c>
      <c r="S82" s="2" t="str">
        <f>INDEX($AC$12:$AC$188,MATCH(A82,$AB$12:$AB$188,0))</f>
        <v>Medium</v>
      </c>
      <c r="T82" s="2"/>
      <c r="U82" s="6">
        <f>INDEX($Z$12:$Z$191,MATCH(A82,$X$12:$X$191,0))</f>
        <v>2</v>
      </c>
      <c r="V82" s="2" t="str">
        <f>INDEX($AG$12:$AG$188,MATCH(A82,$AE$12:$AE$188,0))</f>
        <v>Orange</v>
      </c>
      <c r="W82" s="3"/>
      <c r="X82" s="1" t="s">
        <v>51</v>
      </c>
      <c r="Y82" s="1">
        <v>8.4</v>
      </c>
      <c r="Z82" s="1">
        <f>MATCH(Y82,$X$6:$X$10,1)</f>
        <v>4</v>
      </c>
      <c r="AB82" s="1" t="s">
        <v>52</v>
      </c>
      <c r="AC82" s="1" t="s">
        <v>30</v>
      </c>
      <c r="AE82" s="1" t="s">
        <v>53</v>
      </c>
      <c r="AF82" s="1">
        <v>100.3</v>
      </c>
      <c r="AG82" s="1" t="s">
        <v>32</v>
      </c>
      <c r="AM82" s="2"/>
    </row>
    <row r="83" spans="1:39" s="1" customFormat="1" ht="11.25">
      <c r="A83" s="1" t="s">
        <v>192</v>
      </c>
      <c r="B83" s="1" t="s">
        <v>209</v>
      </c>
      <c r="C83" s="2">
        <f t="shared" si="12"/>
        <v>14363.522323808242</v>
      </c>
      <c r="D83" s="5">
        <f t="shared" si="13"/>
        <v>0.026097469529982213</v>
      </c>
      <c r="E83" s="5"/>
      <c r="F83" s="2">
        <v>3361100</v>
      </c>
      <c r="G83" s="8">
        <v>23.291999999999998</v>
      </c>
      <c r="H83" s="2" t="e">
        <v>#N/A</v>
      </c>
      <c r="I83" s="8">
        <f t="shared" si="14"/>
        <v>6.9298741483442905</v>
      </c>
      <c r="J83" s="8" t="e">
        <f t="shared" si="15"/>
        <v>#N/A</v>
      </c>
      <c r="K83" s="2"/>
      <c r="L83" s="2">
        <v>14748.418732289589</v>
      </c>
      <c r="M83" s="9">
        <f t="shared" si="16"/>
        <v>-0.672196687899726</v>
      </c>
      <c r="N83" s="9">
        <f t="shared" si="17"/>
        <v>-0.6387092957103054</v>
      </c>
      <c r="O83" s="2">
        <v>3614.426919595511</v>
      </c>
      <c r="P83" s="2">
        <v>384.89640848134644</v>
      </c>
      <c r="Q83" s="2">
        <v>9299.244693119654</v>
      </c>
      <c r="R83" s="2">
        <v>1834.7471195744245</v>
      </c>
      <c r="S83" s="2" t="str">
        <f>INDEX($AC$12:$AC$188,MATCH(A83,$AB$12:$AB$188,0))</f>
        <v>High</v>
      </c>
      <c r="T83" s="2"/>
      <c r="U83" s="6">
        <f>INDEX($Z$12:$Z$191,MATCH(A83,$X$12:$X$191,0))</f>
        <v>2</v>
      </c>
      <c r="V83" s="2" t="str">
        <f>INDEX($AG$12:$AG$188,MATCH(A83,$AE$12:$AE$188,0))</f>
        <v>Yellow</v>
      </c>
      <c r="W83" s="3"/>
      <c r="X83" s="1" t="s">
        <v>97</v>
      </c>
      <c r="Y83" s="1">
        <v>2.5</v>
      </c>
      <c r="Z83" s="1">
        <f>MATCH(Y83,$X$6:$X$10,1)</f>
        <v>2</v>
      </c>
      <c r="AB83" s="1" t="s">
        <v>153</v>
      </c>
      <c r="AC83" s="1" t="s">
        <v>87</v>
      </c>
      <c r="AE83" s="1" t="s">
        <v>227</v>
      </c>
      <c r="AF83" s="1">
        <v>55.8</v>
      </c>
      <c r="AG83" s="1" t="s">
        <v>248</v>
      </c>
      <c r="AM83" s="2"/>
    </row>
    <row r="84" spans="1:39" s="1" customFormat="1" ht="11.25">
      <c r="A84" s="1" t="s">
        <v>83</v>
      </c>
      <c r="B84" s="1" t="s">
        <v>42</v>
      </c>
      <c r="C84" s="2">
        <f t="shared" si="12"/>
        <v>35864.70192329097</v>
      </c>
      <c r="D84" s="5">
        <f t="shared" si="13"/>
        <v>0.0018629514654594208</v>
      </c>
      <c r="E84" s="5"/>
      <c r="F84" s="2">
        <v>23000000</v>
      </c>
      <c r="G84" s="8">
        <v>133.274</v>
      </c>
      <c r="H84" s="2" t="e">
        <v>#N/A</v>
      </c>
      <c r="I84" s="8">
        <f t="shared" si="14"/>
        <v>5.794521739130435</v>
      </c>
      <c r="J84" s="8" t="e">
        <f t="shared" si="15"/>
        <v>#N/A</v>
      </c>
      <c r="K84" s="2"/>
      <c r="L84" s="2">
        <v>35931.64082622455</v>
      </c>
      <c r="M84" s="9">
        <f t="shared" si="16"/>
        <v>0.4720981003929079</v>
      </c>
      <c r="N84" s="9">
        <f t="shared" si="17"/>
        <v>0.7805479545460544</v>
      </c>
      <c r="O84" s="2">
        <v>18258.528329570345</v>
      </c>
      <c r="P84" s="2">
        <v>66.93890293357659</v>
      </c>
      <c r="Q84" s="2">
        <v>12519.801629068723</v>
      </c>
      <c r="R84" s="2">
        <v>5153.3119030324615</v>
      </c>
      <c r="S84" s="2" t="str">
        <f>INDEX($AC$12:$AC$188,MATCH(A84,$AB$12:$AB$188,0))</f>
        <v>Medium</v>
      </c>
      <c r="T84" s="2"/>
      <c r="U84" s="6">
        <f>INDEX($Z$12:$Z$191,MATCH(A84,$X$12:$X$191,0))</f>
        <v>2</v>
      </c>
      <c r="V84" s="2" t="str">
        <f>INDEX($AG$12:$AG$188,MATCH(A84,$AE$12:$AE$188,0))</f>
        <v>Red</v>
      </c>
      <c r="W84" s="3"/>
      <c r="X84" s="1" t="s">
        <v>44</v>
      </c>
      <c r="Y84" s="1">
        <v>9</v>
      </c>
      <c r="Z84" s="1">
        <f>MATCH(Y84,$X$6:$X$10,1)</f>
        <v>5</v>
      </c>
      <c r="AB84" s="1" t="s">
        <v>65</v>
      </c>
      <c r="AC84" s="1" t="s">
        <v>30</v>
      </c>
      <c r="AE84" s="1" t="s">
        <v>71</v>
      </c>
      <c r="AF84" s="1">
        <v>104.6</v>
      </c>
      <c r="AG84" s="1" t="s">
        <v>32</v>
      </c>
      <c r="AM84" s="2"/>
    </row>
    <row r="85" spans="1:39" s="1" customFormat="1" ht="11.25">
      <c r="A85" s="1" t="s">
        <v>50</v>
      </c>
      <c r="B85" s="1" t="s">
        <v>42</v>
      </c>
      <c r="C85" s="2">
        <f t="shared" si="12"/>
        <v>17560.692724611687</v>
      </c>
      <c r="D85" s="5">
        <f t="shared" si="13"/>
        <v>0.0016805885418314463</v>
      </c>
      <c r="E85" s="5"/>
      <c r="F85" s="2">
        <v>37538000</v>
      </c>
      <c r="G85" s="8">
        <v>204.038</v>
      </c>
      <c r="H85" s="2" t="e">
        <v>#N/A</v>
      </c>
      <c r="I85" s="8">
        <f t="shared" si="14"/>
        <v>5.4355053545740315</v>
      </c>
      <c r="J85" s="8" t="e">
        <f t="shared" si="15"/>
        <v>#N/A</v>
      </c>
      <c r="K85" s="2"/>
      <c r="L85" s="2">
        <v>17590.254705117004</v>
      </c>
      <c r="M85" s="9">
        <f t="shared" si="16"/>
        <v>-0.5186837766689081</v>
      </c>
      <c r="N85" s="9">
        <f t="shared" si="17"/>
        <v>-0.4483087848442351</v>
      </c>
      <c r="O85" s="2">
        <v>6602.647096075093</v>
      </c>
      <c r="P85" s="2">
        <v>29.561980505316324</v>
      </c>
      <c r="Q85" s="2">
        <v>8066.107677486954</v>
      </c>
      <c r="R85" s="2">
        <v>2921.499611718303</v>
      </c>
      <c r="S85" s="2" t="str">
        <f>INDEX($AC$12:$AC$188,MATCH(A85,$AB$12:$AB$188,0))</f>
        <v>Medium</v>
      </c>
      <c r="T85" s="2"/>
      <c r="U85" s="6">
        <f>INDEX($Z$12:$Z$191,MATCH(A85,$X$12:$X$191,0))</f>
        <v>2</v>
      </c>
      <c r="V85" s="2" t="str">
        <f>INDEX($AG$12:$AG$188,MATCH(A85,$AE$12:$AE$188,0))</f>
        <v>Orange</v>
      </c>
      <c r="W85" s="3"/>
      <c r="X85" s="1" t="s">
        <v>67</v>
      </c>
      <c r="Y85" s="1">
        <v>3</v>
      </c>
      <c r="Z85" s="1">
        <f>MATCH(Y85,$X$6:$X$10,1)</f>
        <v>2</v>
      </c>
      <c r="AB85" s="1" t="s">
        <v>203</v>
      </c>
      <c r="AC85" s="1" t="s">
        <v>87</v>
      </c>
      <c r="AE85" s="1" t="s">
        <v>12</v>
      </c>
      <c r="AF85" s="1">
        <v>72.8</v>
      </c>
      <c r="AG85" s="1" t="s">
        <v>119</v>
      </c>
      <c r="AM85" s="2"/>
    </row>
    <row r="86" spans="1:39" s="1" customFormat="1" ht="11.25">
      <c r="A86" s="1" t="s">
        <v>150</v>
      </c>
      <c r="B86" s="1" t="s">
        <v>116</v>
      </c>
      <c r="C86" s="2">
        <f t="shared" si="12"/>
        <v>14306.154646027946</v>
      </c>
      <c r="D86" s="5">
        <f t="shared" si="13"/>
        <v>0.021846159596038556</v>
      </c>
      <c r="E86" s="5"/>
      <c r="F86" s="2">
        <v>27372000</v>
      </c>
      <c r="G86" s="8">
        <v>146.178</v>
      </c>
      <c r="H86" s="2" t="e">
        <v>#N/A</v>
      </c>
      <c r="I86" s="8">
        <f t="shared" si="14"/>
        <v>5.340420868040333</v>
      </c>
      <c r="J86" s="8" t="e">
        <f t="shared" si="15"/>
        <v>#N/A</v>
      </c>
      <c r="K86" s="2"/>
      <c r="L86" s="2">
        <v>14625.66935291052</v>
      </c>
      <c r="M86" s="9">
        <f t="shared" si="16"/>
        <v>-0.6788274768546244</v>
      </c>
      <c r="N86" s="9">
        <f t="shared" si="17"/>
        <v>-0.6469333961741386</v>
      </c>
      <c r="O86" s="2">
        <v>2905.684508149488</v>
      </c>
      <c r="P86" s="2">
        <v>319.51470688257314</v>
      </c>
      <c r="Q86" s="2">
        <v>10180.469186503324</v>
      </c>
      <c r="R86" s="2">
        <v>1539.5131546389343</v>
      </c>
      <c r="S86" s="2" t="str">
        <f>INDEX($AC$12:$AC$188,MATCH(A86,$AB$12:$AB$188,0))</f>
        <v>High</v>
      </c>
      <c r="T86" s="2"/>
      <c r="U86" s="6">
        <f>INDEX($Z$12:$Z$191,MATCH(A86,$X$12:$X$191,0))</f>
        <v>3</v>
      </c>
      <c r="V86" s="2" t="str">
        <f>INDEX($AG$12:$AG$188,MATCH(A86,$AE$12:$AE$188,0))</f>
        <v>Orange</v>
      </c>
      <c r="W86" s="3"/>
      <c r="X86" s="1" t="s">
        <v>38</v>
      </c>
      <c r="Y86" s="1">
        <v>9.4</v>
      </c>
      <c r="Z86" s="1">
        <f>MATCH(Y86,$X$6:$X$10,1)</f>
        <v>5</v>
      </c>
      <c r="AB86" s="1" t="s">
        <v>39</v>
      </c>
      <c r="AC86" s="1" t="s">
        <v>30</v>
      </c>
      <c r="AE86" s="1" t="s">
        <v>40</v>
      </c>
      <c r="AF86" s="1">
        <v>112.5</v>
      </c>
      <c r="AG86" s="1" t="s">
        <v>32</v>
      </c>
      <c r="AM86" s="2"/>
    </row>
    <row r="87" spans="1:39" s="1" customFormat="1" ht="11.25">
      <c r="A87" s="1" t="s">
        <v>90</v>
      </c>
      <c r="B87" s="1" t="s">
        <v>188</v>
      </c>
      <c r="C87" s="2">
        <f t="shared" si="12"/>
        <v>16687.195765260945</v>
      </c>
      <c r="D87" s="5">
        <f t="shared" si="13"/>
        <v>0.002535383114281443</v>
      </c>
      <c r="E87" s="5"/>
      <c r="F87" s="2">
        <v>27953701</v>
      </c>
      <c r="G87" s="8">
        <v>148.04</v>
      </c>
      <c r="H87" s="2" t="e">
        <v>#N/A</v>
      </c>
      <c r="I87" s="8">
        <f t="shared" si="14"/>
        <v>5.295899816628932</v>
      </c>
      <c r="J87" s="8" t="e">
        <f t="shared" si="15"/>
        <v>#N/A</v>
      </c>
      <c r="K87" s="2"/>
      <c r="L87" s="2">
        <v>16729.611740375978</v>
      </c>
      <c r="M87" s="9">
        <f t="shared" si="16"/>
        <v>-0.5651747804815833</v>
      </c>
      <c r="N87" s="9">
        <f t="shared" si="17"/>
        <v>-0.5059711065710395</v>
      </c>
      <c r="O87" s="2">
        <v>3893.13095884613</v>
      </c>
      <c r="P87" s="2">
        <v>42.41597511503384</v>
      </c>
      <c r="Q87" s="2">
        <v>10997.285403734924</v>
      </c>
      <c r="R87" s="2">
        <v>1839.1918765959633</v>
      </c>
      <c r="S87" s="2" t="str">
        <f>INDEX($AC$12:$AC$188,MATCH(A87,$AB$12:$AB$188,0))</f>
        <v>Medium</v>
      </c>
      <c r="T87" s="2"/>
      <c r="U87" s="6">
        <f>INDEX($Z$12:$Z$191,MATCH(A87,$X$12:$X$191,0))</f>
        <v>1</v>
      </c>
      <c r="V87" s="2" t="str">
        <f>INDEX($AG$12:$AG$188,MATCH(A87,$AE$12:$AE$188,0))</f>
        <v>Red</v>
      </c>
      <c r="W87" s="3"/>
      <c r="X87" s="1" t="s">
        <v>70</v>
      </c>
      <c r="Y87" s="1">
        <v>3.2</v>
      </c>
      <c r="Z87" s="1">
        <f>MATCH(Y87,$X$6:$X$10,1)</f>
        <v>2</v>
      </c>
      <c r="AB87" s="1" t="s">
        <v>178</v>
      </c>
      <c r="AC87" s="1" t="s">
        <v>87</v>
      </c>
      <c r="AE87" s="1" t="s">
        <v>235</v>
      </c>
      <c r="AF87" s="1">
        <v>74.6</v>
      </c>
      <c r="AG87" s="1" t="s">
        <v>119</v>
      </c>
      <c r="AM87" s="2"/>
    </row>
    <row r="88" spans="1:39" s="1" customFormat="1" ht="11.25">
      <c r="A88" s="1" t="s">
        <v>158</v>
      </c>
      <c r="B88" s="1" t="s">
        <v>256</v>
      </c>
      <c r="C88" s="2">
        <f t="shared" si="12"/>
        <v>14024.80565309501</v>
      </c>
      <c r="D88" s="5">
        <f t="shared" si="13"/>
        <v>0.004480791265680161</v>
      </c>
      <c r="E88" s="5"/>
      <c r="F88" s="2">
        <v>11922000</v>
      </c>
      <c r="G88" s="8">
        <v>60.782000000000004</v>
      </c>
      <c r="H88" s="2" t="e">
        <v>#N/A</v>
      </c>
      <c r="I88" s="8">
        <f t="shared" si="14"/>
        <v>5.098305653413857</v>
      </c>
      <c r="J88" s="8" t="e">
        <f t="shared" si="15"/>
        <v>#N/A</v>
      </c>
      <c r="K88" s="2"/>
      <c r="L88" s="2">
        <v>14087.930730061778</v>
      </c>
      <c r="M88" s="9">
        <f t="shared" si="16"/>
        <v>-0.7078755367229883</v>
      </c>
      <c r="N88" s="9">
        <f t="shared" si="17"/>
        <v>-0.6829614109792828</v>
      </c>
      <c r="O88" s="2">
        <v>1158.6140688813196</v>
      </c>
      <c r="P88" s="2">
        <v>63.12507696676794</v>
      </c>
      <c r="Q88" s="2">
        <v>11108.87620899874</v>
      </c>
      <c r="R88" s="2">
        <v>1820.4422266959698</v>
      </c>
      <c r="S88" s="2" t="str">
        <f>INDEX($AC$12:$AC$188,MATCH(A88,$AB$12:$AB$188,0))</f>
        <v>High</v>
      </c>
      <c r="T88" s="2"/>
      <c r="U88" s="6">
        <f>INDEX($Z$12:$Z$191,MATCH(A88,$X$12:$X$191,0))</f>
        <v>3</v>
      </c>
      <c r="V88" s="2" t="str">
        <f>INDEX($AG$12:$AG$188,MATCH(A88,$AE$12:$AE$188,0))</f>
        <v>Orange</v>
      </c>
      <c r="W88" s="3"/>
      <c r="X88" s="1" t="s">
        <v>145</v>
      </c>
      <c r="Y88" s="1">
        <v>3.5</v>
      </c>
      <c r="Z88" s="1">
        <f>MATCH(Y88,$X$6:$X$10,1)</f>
        <v>2</v>
      </c>
      <c r="AB88" s="1" t="s">
        <v>197</v>
      </c>
      <c r="AC88" s="1" t="s">
        <v>87</v>
      </c>
      <c r="AE88" s="1" t="s">
        <v>213</v>
      </c>
      <c r="AF88" s="1">
        <v>79.7</v>
      </c>
      <c r="AG88" s="1" t="s">
        <v>119</v>
      </c>
      <c r="AM88" s="2"/>
    </row>
    <row r="89" spans="1:39" s="1" customFormat="1" ht="11.25">
      <c r="A89" s="1" t="s">
        <v>181</v>
      </c>
      <c r="B89" s="1" t="s">
        <v>116</v>
      </c>
      <c r="C89" s="2">
        <f t="shared" si="12"/>
        <v>19072.076960069982</v>
      </c>
      <c r="D89" s="5">
        <f t="shared" si="13"/>
        <v>0.00028603898161384334</v>
      </c>
      <c r="E89" s="5"/>
      <c r="F89" s="2">
        <v>106682500</v>
      </c>
      <c r="G89" s="8">
        <v>528.3859999999999</v>
      </c>
      <c r="H89" s="2" t="e">
        <v>#N/A</v>
      </c>
      <c r="I89" s="8">
        <f t="shared" si="14"/>
        <v>4.952883556347103</v>
      </c>
      <c r="J89" s="8" t="e">
        <f t="shared" si="15"/>
        <v>#N/A</v>
      </c>
      <c r="K89" s="2"/>
      <c r="L89" s="2">
        <v>19077.533878432274</v>
      </c>
      <c r="M89" s="9">
        <f t="shared" si="16"/>
        <v>-0.4383425613800351</v>
      </c>
      <c r="N89" s="9">
        <f t="shared" si="17"/>
        <v>-0.34866238825155904</v>
      </c>
      <c r="O89" s="2">
        <v>6301.236328781425</v>
      </c>
      <c r="P89" s="2">
        <v>5.456918362290362</v>
      </c>
      <c r="Q89" s="2">
        <v>10989.186465857887</v>
      </c>
      <c r="R89" s="2">
        <v>1787.1047208693587</v>
      </c>
      <c r="S89" s="2" t="str">
        <f>INDEX($AC$12:$AC$188,MATCH(A89,$AB$12:$AB$188,0))</f>
        <v>Medium</v>
      </c>
      <c r="T89" s="2"/>
      <c r="U89" s="6">
        <f>INDEX($Z$12:$Z$191,MATCH(A89,$X$12:$X$191,0))</f>
        <v>2</v>
      </c>
      <c r="V89" s="2" t="str">
        <f>INDEX($AG$12:$AG$188,MATCH(A89,$AE$12:$AE$188,0))</f>
        <v>Orange</v>
      </c>
      <c r="W89" s="3"/>
      <c r="X89" s="1" t="s">
        <v>96</v>
      </c>
      <c r="Y89" s="1">
        <v>6.1</v>
      </c>
      <c r="Z89" s="1">
        <f>MATCH(Y89,$X$6:$X$10,1)</f>
        <v>4</v>
      </c>
      <c r="AB89" s="1" t="s">
        <v>98</v>
      </c>
      <c r="AC89" s="1" t="s">
        <v>30</v>
      </c>
      <c r="AE89" s="1" t="s">
        <v>99</v>
      </c>
      <c r="AF89" s="1">
        <v>92.4</v>
      </c>
      <c r="AG89" s="1" t="s">
        <v>32</v>
      </c>
      <c r="AM89" s="2"/>
    </row>
    <row r="90" spans="1:39" s="1" customFormat="1" ht="11.25">
      <c r="A90" s="1" t="s">
        <v>168</v>
      </c>
      <c r="B90" s="1" t="s">
        <v>26</v>
      </c>
      <c r="C90" s="2">
        <f t="shared" si="12"/>
        <v>18176.090737580773</v>
      </c>
      <c r="D90" s="5">
        <f t="shared" si="13"/>
        <v>0.0031777574250355352</v>
      </c>
      <c r="E90" s="5"/>
      <c r="F90" s="2">
        <v>1331000</v>
      </c>
      <c r="G90" s="8">
        <v>6.15</v>
      </c>
      <c r="H90" s="2" t="e">
        <v>#N/A</v>
      </c>
      <c r="I90" s="8">
        <f t="shared" si="14"/>
        <v>4.6205860255447035</v>
      </c>
      <c r="J90" s="8" t="e">
        <f t="shared" si="15"/>
        <v>#N/A</v>
      </c>
      <c r="K90" s="2"/>
      <c r="L90" s="2">
        <v>18234.03407475016</v>
      </c>
      <c r="M90" s="9">
        <f t="shared" si="16"/>
        <v>-0.4839075101399149</v>
      </c>
      <c r="N90" s="9">
        <f t="shared" si="17"/>
        <v>-0.40517613326433555</v>
      </c>
      <c r="O90" s="2">
        <v>3593.9668115108107</v>
      </c>
      <c r="P90" s="2">
        <v>57.94333716938828</v>
      </c>
      <c r="Q90" s="2">
        <v>13131.940448553873</v>
      </c>
      <c r="R90" s="2">
        <v>1508.1259879494962</v>
      </c>
      <c r="S90" s="2" t="str">
        <f>INDEX($AC$12:$AC$188,MATCH(A90,$AB$12:$AB$188,0))</f>
        <v>High</v>
      </c>
      <c r="T90" s="2"/>
      <c r="U90" s="6">
        <f>INDEX($Z$12:$Z$191,MATCH(A90,$X$12:$X$191,0))</f>
        <v>3</v>
      </c>
      <c r="V90" s="2" t="str">
        <f>INDEX($AG$12:$AG$188,MATCH(A90,$AE$12:$AE$188,0))</f>
        <v>Yellow</v>
      </c>
      <c r="W90" s="3"/>
      <c r="X90" s="1" t="s">
        <v>104</v>
      </c>
      <c r="Y90" s="1">
        <v>5</v>
      </c>
      <c r="Z90" s="1">
        <f>MATCH(Y90,$X$6:$X$10,1)</f>
        <v>3</v>
      </c>
      <c r="AB90" s="1" t="s">
        <v>160</v>
      </c>
      <c r="AC90" s="1" t="s">
        <v>30</v>
      </c>
      <c r="AE90" s="1" t="s">
        <v>13</v>
      </c>
      <c r="AF90" s="1">
        <v>86.1</v>
      </c>
      <c r="AG90" s="1" t="s">
        <v>119</v>
      </c>
      <c r="AM90" s="2"/>
    </row>
    <row r="91" spans="1:39" s="1" customFormat="1" ht="11.25">
      <c r="A91" s="1" t="s">
        <v>154</v>
      </c>
      <c r="B91" s="1" t="s">
        <v>209</v>
      </c>
      <c r="C91" s="2">
        <f t="shared" si="12"/>
        <v>12924.435534825057</v>
      </c>
      <c r="D91" s="5">
        <f t="shared" si="13"/>
        <v>0.04820365721965261</v>
      </c>
      <c r="E91" s="5"/>
      <c r="F91" s="2">
        <v>4555000</v>
      </c>
      <c r="G91" s="8">
        <v>18.394</v>
      </c>
      <c r="H91" s="2" t="e">
        <v>#N/A</v>
      </c>
      <c r="I91" s="8">
        <f t="shared" si="14"/>
        <v>4.0381997804610315</v>
      </c>
      <c r="J91" s="8" t="e">
        <f t="shared" si="15"/>
        <v>#N/A</v>
      </c>
      <c r="K91" s="2"/>
      <c r="L91" s="2">
        <v>13578.992641504317</v>
      </c>
      <c r="M91" s="9">
        <f t="shared" si="16"/>
        <v>-0.7353678228217428</v>
      </c>
      <c r="N91" s="9">
        <f t="shared" si="17"/>
        <v>-0.7170598153161565</v>
      </c>
      <c r="O91" s="2">
        <v>1966.2987785175594</v>
      </c>
      <c r="P91" s="2">
        <v>654.5571066792593</v>
      </c>
      <c r="Q91" s="2">
        <v>9719.432470922231</v>
      </c>
      <c r="R91" s="2">
        <v>1893.2611478315407</v>
      </c>
      <c r="S91" s="2" t="str">
        <f>INDEX($AC$12:$AC$188,MATCH(A91,$AB$12:$AB$188,0))</f>
        <v>High</v>
      </c>
      <c r="T91" s="2"/>
      <c r="U91" s="6">
        <f>INDEX($Z$12:$Z$191,MATCH(A91,$X$12:$X$191,0))</f>
        <v>3</v>
      </c>
      <c r="V91" s="2" t="str">
        <f>INDEX($AG$12:$AG$188,MATCH(A91,$AE$12:$AE$188,0))</f>
        <v>Yellow</v>
      </c>
      <c r="W91" s="3"/>
      <c r="X91" s="1" t="s">
        <v>11</v>
      </c>
      <c r="Y91" s="1">
        <v>3.2</v>
      </c>
      <c r="Z91" s="1">
        <f>MATCH(Y91,$X$6:$X$10,1)</f>
        <v>2</v>
      </c>
      <c r="AB91" s="1" t="s">
        <v>234</v>
      </c>
      <c r="AC91" s="1" t="s">
        <v>87</v>
      </c>
      <c r="AE91" s="1" t="s">
        <v>218</v>
      </c>
      <c r="AF91" s="1">
        <v>74.9</v>
      </c>
      <c r="AG91" s="1" t="s">
        <v>119</v>
      </c>
      <c r="AM91" s="2"/>
    </row>
    <row r="92" spans="1:39" s="1" customFormat="1" ht="11.25">
      <c r="A92" s="1" t="s">
        <v>108</v>
      </c>
      <c r="B92" s="1" t="s">
        <v>42</v>
      </c>
      <c r="C92" s="2">
        <f t="shared" si="12"/>
        <v>29807.687504836213</v>
      </c>
      <c r="D92" s="5">
        <f t="shared" si="13"/>
        <v>0.0030395719166697527</v>
      </c>
      <c r="E92" s="5"/>
      <c r="F92" s="2">
        <v>187659000</v>
      </c>
      <c r="G92" s="8">
        <v>711.732</v>
      </c>
      <c r="H92" s="2" t="e">
        <v>#N/A</v>
      </c>
      <c r="I92" s="8">
        <f t="shared" si="14"/>
        <v>3.7926878007449685</v>
      </c>
      <c r="J92" s="8" t="e">
        <f t="shared" si="15"/>
        <v>#N/A</v>
      </c>
      <c r="K92" s="2"/>
      <c r="L92" s="2">
        <v>29898.566347454624</v>
      </c>
      <c r="M92" s="9">
        <f t="shared" si="16"/>
        <v>0.14619793030432043</v>
      </c>
      <c r="N92" s="9">
        <f t="shared" si="17"/>
        <v>0.3763372703847254</v>
      </c>
      <c r="O92" s="2">
        <v>16780.80565242798</v>
      </c>
      <c r="P92" s="2">
        <v>90.87884261841042</v>
      </c>
      <c r="Q92" s="2">
        <v>10223.412856178475</v>
      </c>
      <c r="R92" s="2">
        <v>2894.3498400382095</v>
      </c>
      <c r="S92" s="2" t="str">
        <f>INDEX($AC$12:$AC$188,MATCH(A92,$AB$12:$AB$188,0))</f>
        <v>Medium</v>
      </c>
      <c r="T92" s="2"/>
      <c r="U92" s="6">
        <f>INDEX($Z$12:$Z$191,MATCH(A92,$X$12:$X$191,0))</f>
        <v>1</v>
      </c>
      <c r="V92" s="2" t="str">
        <f>INDEX($AG$12:$AG$188,MATCH(A92,$AE$12:$AE$188,0))</f>
        <v>Red</v>
      </c>
      <c r="W92" s="3"/>
      <c r="X92" s="1" t="s">
        <v>186</v>
      </c>
      <c r="Y92" s="1">
        <v>3</v>
      </c>
      <c r="Z92" s="1">
        <f>MATCH(Y92,$X$6:$X$10,1)</f>
        <v>2</v>
      </c>
      <c r="AB92" s="1" t="s">
        <v>136</v>
      </c>
      <c r="AC92" s="1" t="s">
        <v>87</v>
      </c>
      <c r="AE92" s="1" t="s">
        <v>189</v>
      </c>
      <c r="AF92" s="1">
        <v>72.4</v>
      </c>
      <c r="AG92" s="1" t="s">
        <v>119</v>
      </c>
      <c r="AM92" s="2"/>
    </row>
    <row r="93" spans="1:39" s="1" customFormat="1" ht="11.25">
      <c r="A93" s="1" t="s">
        <v>185</v>
      </c>
      <c r="B93" s="1" t="s">
        <v>116</v>
      </c>
      <c r="C93" s="2">
        <f t="shared" si="12"/>
        <v>21313.618402145796</v>
      </c>
      <c r="D93" s="5">
        <f t="shared" si="13"/>
        <v>0.0022963141341074914</v>
      </c>
      <c r="E93" s="5"/>
      <c r="F93" s="2">
        <v>305106000</v>
      </c>
      <c r="G93" s="8">
        <v>1111.114</v>
      </c>
      <c r="H93" s="2" t="e">
        <v>#N/A</v>
      </c>
      <c r="I93" s="8">
        <f t="shared" si="14"/>
        <v>3.641731070513199</v>
      </c>
      <c r="J93" s="8" t="e">
        <f t="shared" si="15"/>
        <v>#N/A</v>
      </c>
      <c r="K93" s="2"/>
      <c r="L93" s="2">
        <v>21362.673811962533</v>
      </c>
      <c r="M93" s="9">
        <f t="shared" si="16"/>
        <v>-0.3149017691878631</v>
      </c>
      <c r="N93" s="9">
        <f t="shared" si="17"/>
        <v>-0.19556002242017173</v>
      </c>
      <c r="O93" s="2">
        <v>6619.0027043557075</v>
      </c>
      <c r="P93" s="2">
        <v>49.05540981673753</v>
      </c>
      <c r="Q93" s="2">
        <v>11955.444450175744</v>
      </c>
      <c r="R93" s="2">
        <v>2788.223433573802</v>
      </c>
      <c r="S93" s="2" t="str">
        <f>INDEX($AC$12:$AC$188,MATCH(A93,$AB$12:$AB$188,0))</f>
        <v>Medium</v>
      </c>
      <c r="T93" s="2"/>
      <c r="U93" s="6">
        <f>INDEX($Z$12:$Z$191,MATCH(A93,$X$12:$X$191,0))</f>
        <v>1</v>
      </c>
      <c r="V93" s="2" t="str">
        <f>INDEX($AG$12:$AG$188,MATCH(A93,$AE$12:$AE$188,0))</f>
        <v>Orange</v>
      </c>
      <c r="W93" s="3"/>
      <c r="X93" s="1" t="s">
        <v>73</v>
      </c>
      <c r="Y93" s="1">
        <v>8.1</v>
      </c>
      <c r="Z93" s="1">
        <f>MATCH(Y93,$X$6:$X$10,1)</f>
        <v>4</v>
      </c>
      <c r="AB93" s="1" t="s">
        <v>73</v>
      </c>
      <c r="AC93" s="1" t="s">
        <v>30</v>
      </c>
      <c r="AE93" s="1" t="s">
        <v>195</v>
      </c>
      <c r="AF93" s="1">
        <v>97.7</v>
      </c>
      <c r="AG93" s="1" t="s">
        <v>32</v>
      </c>
      <c r="AM93" s="2"/>
    </row>
    <row r="94" spans="1:39" s="1" customFormat="1" ht="11.25">
      <c r="A94" s="1" t="s">
        <v>57</v>
      </c>
      <c r="B94" s="1" t="s">
        <v>116</v>
      </c>
      <c r="C94" s="2">
        <f t="shared" si="12"/>
        <v>25705.346010840804</v>
      </c>
      <c r="D94" s="5">
        <f t="shared" si="13"/>
        <v>0.0001519384487054965</v>
      </c>
      <c r="E94" s="5"/>
      <c r="F94" s="2">
        <v>164310000</v>
      </c>
      <c r="G94" s="8">
        <v>573.452</v>
      </c>
      <c r="H94" s="2" t="e">
        <v>#N/A</v>
      </c>
      <c r="I94" s="8">
        <f t="shared" si="14"/>
        <v>3.490061469174122</v>
      </c>
      <c r="J94" s="8" t="e">
        <f t="shared" si="15"/>
        <v>#N/A</v>
      </c>
      <c r="K94" s="2"/>
      <c r="L94" s="2">
        <v>25709.25223474273</v>
      </c>
      <c r="M94" s="9">
        <f t="shared" si="16"/>
        <v>-0.08010429531741496</v>
      </c>
      <c r="N94" s="9">
        <f t="shared" si="17"/>
        <v>0.09565690921483612</v>
      </c>
      <c r="O94" s="2">
        <v>12113.915380523404</v>
      </c>
      <c r="P94" s="2">
        <v>3.9062239019251295</v>
      </c>
      <c r="Q94" s="2">
        <v>10459.659894929715</v>
      </c>
      <c r="R94" s="2">
        <v>3135.6769592896107</v>
      </c>
      <c r="S94" s="2" t="str">
        <f>INDEX($AC$12:$AC$188,MATCH(A94,$AB$12:$AB$188,0))</f>
        <v>Medium</v>
      </c>
      <c r="T94" s="2"/>
      <c r="U94" s="6">
        <f>INDEX($Z$12:$Z$191,MATCH(A94,$X$12:$X$191,0))</f>
        <v>1</v>
      </c>
      <c r="V94" s="2" t="str">
        <f>INDEX($AG$12:$AG$188,MATCH(A94,$AE$12:$AE$188,0))</f>
        <v>Red</v>
      </c>
      <c r="W94" s="3"/>
      <c r="X94" s="1" t="s">
        <v>124</v>
      </c>
      <c r="Y94" s="1">
        <v>5.7</v>
      </c>
      <c r="Z94" s="1">
        <f>MATCH(Y94,$X$6:$X$10,1)</f>
        <v>4</v>
      </c>
      <c r="AB94" s="1" t="s">
        <v>117</v>
      </c>
      <c r="AC94" s="1" t="s">
        <v>30</v>
      </c>
      <c r="AE94" s="1" t="s">
        <v>10</v>
      </c>
      <c r="AF94" s="1">
        <v>89.9</v>
      </c>
      <c r="AG94" s="1" t="s">
        <v>119</v>
      </c>
      <c r="AM94" s="2"/>
    </row>
    <row r="95" spans="1:39" s="1" customFormat="1" ht="11.25">
      <c r="A95" s="1" t="s">
        <v>140</v>
      </c>
      <c r="B95" s="1" t="s">
        <v>188</v>
      </c>
      <c r="C95" s="2">
        <f t="shared" si="12"/>
        <v>22292.137155482207</v>
      </c>
      <c r="D95" s="5">
        <f t="shared" si="13"/>
        <v>0.0012405561323809641</v>
      </c>
      <c r="E95" s="5"/>
      <c r="F95" s="2">
        <v>5317000</v>
      </c>
      <c r="G95" s="8">
        <v>14.278</v>
      </c>
      <c r="H95" s="2" t="e">
        <v>#N/A</v>
      </c>
      <c r="I95" s="8">
        <f t="shared" si="14"/>
        <v>2.685348880947903</v>
      </c>
      <c r="J95" s="8" t="e">
        <f t="shared" si="15"/>
        <v>#N/A</v>
      </c>
      <c r="K95" s="2"/>
      <c r="L95" s="2">
        <v>22319.826152689602</v>
      </c>
      <c r="M95" s="9">
        <f t="shared" si="16"/>
        <v>-0.263197433075102</v>
      </c>
      <c r="N95" s="9">
        <f t="shared" si="17"/>
        <v>-0.13143165737953522</v>
      </c>
      <c r="O95" s="2">
        <v>6066.510613480092</v>
      </c>
      <c r="P95" s="2">
        <v>27.688997207396106</v>
      </c>
      <c r="Q95" s="2">
        <v>13394.68245498835</v>
      </c>
      <c r="R95" s="2">
        <v>2858.6309983204333</v>
      </c>
      <c r="S95" s="2" t="str">
        <f>INDEX($AC$12:$AC$188,MATCH(A95,$AB$12:$AB$188,0))</f>
        <v>Medium</v>
      </c>
      <c r="T95" s="2"/>
      <c r="U95" s="6">
        <f>INDEX($Z$12:$Z$191,MATCH(A95,$X$12:$X$191,0))</f>
        <v>1</v>
      </c>
      <c r="V95" s="2" t="str">
        <f>INDEX($AG$12:$AG$188,MATCH(A95,$AE$12:$AE$188,0))</f>
        <v>Orange</v>
      </c>
      <c r="W95" s="3"/>
      <c r="X95" s="1" t="s">
        <v>101</v>
      </c>
      <c r="Y95" s="1">
        <v>7.5</v>
      </c>
      <c r="Z95" s="1">
        <f>MATCH(Y95,$X$6:$X$10,1)</f>
        <v>4</v>
      </c>
      <c r="AB95" s="1" t="s">
        <v>81</v>
      </c>
      <c r="AC95" s="1" t="s">
        <v>30</v>
      </c>
      <c r="AE95" s="1" t="s">
        <v>102</v>
      </c>
      <c r="AF95" s="1">
        <v>96.1</v>
      </c>
      <c r="AG95" s="1" t="s">
        <v>32</v>
      </c>
      <c r="AM95" s="2"/>
    </row>
    <row r="96" spans="1:39" s="1" customFormat="1" ht="11.25">
      <c r="A96" s="1" t="s">
        <v>113</v>
      </c>
      <c r="B96" s="1" t="s">
        <v>209</v>
      </c>
      <c r="C96" s="2">
        <f t="shared" si="12"/>
        <v>13784.801390099574</v>
      </c>
      <c r="D96" s="5">
        <f t="shared" si="13"/>
        <v>0.016287690354285903</v>
      </c>
      <c r="E96" s="5"/>
      <c r="F96" s="2">
        <v>17024000</v>
      </c>
      <c r="G96" s="8">
        <v>42.676</v>
      </c>
      <c r="H96" s="2" t="e">
        <v>#N/A</v>
      </c>
      <c r="I96" s="8">
        <f t="shared" si="14"/>
        <v>2.506813909774436</v>
      </c>
      <c r="J96" s="8" t="e">
        <f t="shared" si="15"/>
        <v>#N/A</v>
      </c>
      <c r="K96" s="2"/>
      <c r="L96" s="2">
        <v>14013.041470492726</v>
      </c>
      <c r="M96" s="9">
        <f t="shared" si="16"/>
        <v>-0.7119209736751174</v>
      </c>
      <c r="N96" s="9">
        <f t="shared" si="17"/>
        <v>-0.6879789255074499</v>
      </c>
      <c r="O96" s="2">
        <v>1559.98134919847</v>
      </c>
      <c r="P96" s="2">
        <v>228.24008039315274</v>
      </c>
      <c r="Q96" s="2">
        <v>10684.488259025817</v>
      </c>
      <c r="R96" s="2">
        <v>1768.575064672551</v>
      </c>
      <c r="S96" s="2" t="str">
        <f>INDEX($AC$12:$AC$188,MATCH(A96,$AB$12:$AB$188,0))</f>
        <v>High</v>
      </c>
      <c r="T96" s="2"/>
      <c r="U96" s="6">
        <f>INDEX($Z$12:$Z$191,MATCH(A96,$X$12:$X$191,0))</f>
        <v>4</v>
      </c>
      <c r="V96" s="2" t="str">
        <f>INDEX($AG$12:$AG$188,MATCH(A96,$AE$12:$AE$188,0))</f>
        <v>Yellow</v>
      </c>
      <c r="W96" s="3"/>
      <c r="X96" s="1" t="s">
        <v>92</v>
      </c>
      <c r="Y96" s="1">
        <v>6.7</v>
      </c>
      <c r="Z96" s="1">
        <f>MATCH(Y96,$X$6:$X$10,1)</f>
        <v>4</v>
      </c>
      <c r="AB96" s="1" t="s">
        <v>93</v>
      </c>
      <c r="AC96" s="1" t="s">
        <v>30</v>
      </c>
      <c r="AE96" s="1" t="s">
        <v>94</v>
      </c>
      <c r="AF96" s="1">
        <v>93.4</v>
      </c>
      <c r="AG96" s="1" t="s">
        <v>32</v>
      </c>
      <c r="AM96" s="2"/>
    </row>
    <row r="97" spans="1:39" s="1" customFormat="1" ht="11.25">
      <c r="A97" s="1" t="s">
        <v>92</v>
      </c>
      <c r="B97" s="1" t="s">
        <v>209</v>
      </c>
      <c r="C97" s="2">
        <f t="shared" si="12"/>
        <v>16316.2091217615</v>
      </c>
      <c r="D97" s="5">
        <f t="shared" si="13"/>
        <v>0.008623004910025866</v>
      </c>
      <c r="E97" s="5"/>
      <c r="F97" s="2">
        <v>3343000</v>
      </c>
      <c r="G97" s="8">
        <v>7.587999999999999</v>
      </c>
      <c r="H97" s="2" t="e">
        <v>#N/A</v>
      </c>
      <c r="I97" s="8">
        <f t="shared" si="14"/>
        <v>2.26981752916542</v>
      </c>
      <c r="J97" s="8" t="e">
        <f t="shared" si="15"/>
        <v>#N/A</v>
      </c>
      <c r="K97" s="2"/>
      <c r="L97" s="2">
        <v>16458.127637186793</v>
      </c>
      <c r="M97" s="9">
        <f t="shared" si="16"/>
        <v>-0.5798400586439942</v>
      </c>
      <c r="N97" s="9">
        <f t="shared" si="17"/>
        <v>-0.5241603027222197</v>
      </c>
      <c r="O97" s="2">
        <v>1558.0130961354487</v>
      </c>
      <c r="P97" s="2">
        <v>141.91851542529412</v>
      </c>
      <c r="Q97" s="2">
        <v>12985.802689768336</v>
      </c>
      <c r="R97" s="2">
        <v>1914.3100818537955</v>
      </c>
      <c r="S97" s="2" t="str">
        <f>INDEX($AC$12:$AC$188,MATCH(A97,$AB$12:$AB$188,0))</f>
        <v>High</v>
      </c>
      <c r="T97" s="2"/>
      <c r="U97" s="6">
        <f>INDEX($Z$12:$Z$191,MATCH(A97,$X$12:$X$191,0))</f>
        <v>4</v>
      </c>
      <c r="V97" s="2" t="str">
        <f>INDEX($AG$12:$AG$188,MATCH(A97,$AE$12:$AE$188,0))</f>
        <v>Yellow</v>
      </c>
      <c r="W97" s="3"/>
      <c r="X97" s="1" t="s">
        <v>68</v>
      </c>
      <c r="Y97" s="1">
        <v>7.2</v>
      </c>
      <c r="Z97" s="1">
        <f>MATCH(Y97,$X$6:$X$10,1)</f>
        <v>4</v>
      </c>
      <c r="AB97" s="1" t="s">
        <v>69</v>
      </c>
      <c r="AC97" s="1" t="s">
        <v>30</v>
      </c>
      <c r="AE97" s="1" t="s">
        <v>70</v>
      </c>
      <c r="AF97" s="1">
        <v>95.6</v>
      </c>
      <c r="AG97" s="1" t="s">
        <v>32</v>
      </c>
      <c r="AM97" s="2"/>
    </row>
    <row r="98" spans="1:39" s="1" customFormat="1" ht="11.25">
      <c r="A98" s="1" t="s">
        <v>211</v>
      </c>
      <c r="B98" s="1" t="s">
        <v>188</v>
      </c>
      <c r="C98" s="2">
        <f t="shared" si="12"/>
        <v>22466.038862099285</v>
      </c>
      <c r="D98" s="5">
        <f t="shared" si="13"/>
        <v>0.03126156114344767</v>
      </c>
      <c r="E98" s="5"/>
      <c r="F98" s="2">
        <v>46063500</v>
      </c>
      <c r="G98" s="8">
        <v>103.75</v>
      </c>
      <c r="H98" s="2" t="e">
        <v>#N/A</v>
      </c>
      <c r="I98" s="8">
        <f t="shared" si="14"/>
        <v>2.2523255940169546</v>
      </c>
      <c r="J98" s="8" t="e">
        <f t="shared" si="15"/>
        <v>#N/A</v>
      </c>
      <c r="K98" s="2"/>
      <c r="L98" s="2">
        <v>23191.02655678349</v>
      </c>
      <c r="M98" s="9">
        <f t="shared" si="16"/>
        <v>-0.21613612778630456</v>
      </c>
      <c r="N98" s="9">
        <f t="shared" si="17"/>
        <v>-0.07306199650105462</v>
      </c>
      <c r="O98" s="2">
        <v>2148.5807323804956</v>
      </c>
      <c r="P98" s="2">
        <v>724.9876946842058</v>
      </c>
      <c r="Q98" s="2">
        <v>17241.314860056813</v>
      </c>
      <c r="R98" s="2">
        <v>3801.137099111011</v>
      </c>
      <c r="S98" s="2" t="str">
        <f>INDEX($AC$12:$AC$188,MATCH(A98,$AB$12:$AB$188,0))</f>
        <v>Medium</v>
      </c>
      <c r="T98" s="2"/>
      <c r="U98" s="6">
        <f>INDEX($Z$12:$Z$191,MATCH(A98,$X$12:$X$191,0))</f>
        <v>2</v>
      </c>
      <c r="V98" s="2" t="str">
        <f>INDEX($AG$12:$AG$188,MATCH(A98,$AE$12:$AE$188,0))</f>
        <v>Orange</v>
      </c>
      <c r="W98" s="3"/>
      <c r="X98" s="1" t="s">
        <v>37</v>
      </c>
      <c r="Y98" s="1">
        <v>2.6</v>
      </c>
      <c r="Z98" s="1">
        <f>MATCH(Y98,$X$6:$X$10,1)</f>
        <v>2</v>
      </c>
      <c r="AB98" s="1" t="s">
        <v>105</v>
      </c>
      <c r="AC98" s="1" t="s">
        <v>87</v>
      </c>
      <c r="AE98" s="1" t="s">
        <v>80</v>
      </c>
      <c r="AF98" s="1">
        <v>60.5</v>
      </c>
      <c r="AG98" s="1" t="s">
        <v>119</v>
      </c>
      <c r="AM98" s="2"/>
    </row>
    <row r="99" spans="1:39" s="1" customFormat="1" ht="11.25">
      <c r="A99" s="1" t="s">
        <v>63</v>
      </c>
      <c r="B99" s="1" t="s">
        <v>209</v>
      </c>
      <c r="C99" s="2">
        <f t="shared" si="12"/>
        <v>16400.28201217305</v>
      </c>
      <c r="D99" s="5">
        <f t="shared" si="13"/>
        <v>0.01022559608395173</v>
      </c>
      <c r="E99" s="5"/>
      <c r="F99" s="2">
        <v>40454000</v>
      </c>
      <c r="G99" s="8">
        <v>77.478</v>
      </c>
      <c r="H99" s="2" t="e">
        <v>#N/A</v>
      </c>
      <c r="I99" s="8">
        <f t="shared" si="14"/>
        <v>1.915212339941662</v>
      </c>
      <c r="J99" s="8" t="e">
        <f t="shared" si="15"/>
        <v>#N/A</v>
      </c>
      <c r="K99" s="2"/>
      <c r="L99" s="2">
        <v>16569.717247976143</v>
      </c>
      <c r="M99" s="9">
        <f t="shared" si="16"/>
        <v>-0.5738121083403236</v>
      </c>
      <c r="N99" s="9">
        <f t="shared" si="17"/>
        <v>-0.5166838969392008</v>
      </c>
      <c r="O99" s="2">
        <v>2064.5589607123425</v>
      </c>
      <c r="P99" s="2">
        <v>169.43523580309227</v>
      </c>
      <c r="Q99" s="2">
        <v>12568.248604617671</v>
      </c>
      <c r="R99" s="2">
        <v>1936.908366185606</v>
      </c>
      <c r="S99" s="2" t="str">
        <f>INDEX($AC$12:$AC$188,MATCH(A99,$AB$12:$AB$188,0))</f>
        <v>High</v>
      </c>
      <c r="T99" s="2"/>
      <c r="U99" s="6">
        <f>INDEX($Z$12:$Z$191,MATCH(A99,$X$12:$X$191,0))</f>
        <v>2</v>
      </c>
      <c r="V99" s="2" t="str">
        <f>INDEX($AG$12:$AG$188,MATCH(A99,$AE$12:$AE$188,0))</f>
        <v>Yellow</v>
      </c>
      <c r="W99" s="3"/>
      <c r="X99" s="1" t="s">
        <v>137</v>
      </c>
      <c r="Y99" s="1">
        <v>4.9</v>
      </c>
      <c r="Z99" s="1">
        <f>MATCH(Y99,$X$6:$X$10,1)</f>
        <v>3</v>
      </c>
      <c r="AB99" s="1" t="s">
        <v>155</v>
      </c>
      <c r="AC99" s="1" t="s">
        <v>30</v>
      </c>
      <c r="AE99" s="1" t="s">
        <v>156</v>
      </c>
      <c r="AF99" s="1">
        <v>85.7</v>
      </c>
      <c r="AG99" s="1" t="s">
        <v>119</v>
      </c>
      <c r="AM99" s="2"/>
    </row>
    <row r="100" spans="1:39" s="1" customFormat="1" ht="11.25">
      <c r="A100" s="1" t="s">
        <v>226</v>
      </c>
      <c r="B100" s="1" t="s">
        <v>209</v>
      </c>
      <c r="C100" s="2">
        <f t="shared" si="12"/>
        <v>13756.175652514234</v>
      </c>
      <c r="D100" s="5">
        <f t="shared" si="13"/>
        <v>0.0651208483915169</v>
      </c>
      <c r="E100" s="5"/>
      <c r="F100" s="2">
        <v>2851000</v>
      </c>
      <c r="G100" s="8">
        <v>4.2780000000000005</v>
      </c>
      <c r="H100" s="2" t="e">
        <v>#N/A</v>
      </c>
      <c r="I100" s="8">
        <f t="shared" si="14"/>
        <v>1.5005261311820417</v>
      </c>
      <c r="J100" s="8" t="e">
        <f t="shared" si="15"/>
        <v>#N/A</v>
      </c>
      <c r="K100" s="2"/>
      <c r="L100" s="2">
        <v>14714.389158049345</v>
      </c>
      <c r="M100" s="9">
        <f t="shared" si="16"/>
        <v>-0.6740349287621525</v>
      </c>
      <c r="N100" s="9">
        <f t="shared" si="17"/>
        <v>-0.6409892472563655</v>
      </c>
      <c r="O100" s="2">
        <v>3034.6493642559485</v>
      </c>
      <c r="P100" s="2">
        <v>958.2135055351115</v>
      </c>
      <c r="Q100" s="2">
        <v>11225.232098545468</v>
      </c>
      <c r="R100" s="2">
        <v>454.50883737150156</v>
      </c>
      <c r="S100" s="2" t="str">
        <f>INDEX($AC$12:$AC$188,MATCH(A100,$AB$12:$AB$188,0))</f>
        <v>Medium</v>
      </c>
      <c r="T100" s="2"/>
      <c r="U100" s="6">
        <f>INDEX($Z$12:$Z$191,MATCH(A100,$X$12:$X$191,0))</f>
        <v>2</v>
      </c>
      <c r="V100" s="2" t="str">
        <f>INDEX($AG$12:$AG$188,MATCH(A100,$AE$12:$AE$188,0))</f>
        <v>Orange</v>
      </c>
      <c r="W100" s="3"/>
      <c r="X100" s="1" t="s">
        <v>227</v>
      </c>
      <c r="Y100" s="1">
        <v>3.3</v>
      </c>
      <c r="Z100" s="1">
        <f>MATCH(Y100,$X$6:$X$10,1)</f>
        <v>2</v>
      </c>
      <c r="AB100" s="1" t="s">
        <v>228</v>
      </c>
      <c r="AC100" s="1" t="s">
        <v>87</v>
      </c>
      <c r="AE100" s="1" t="s">
        <v>194</v>
      </c>
      <c r="AF100" s="1">
        <v>75.5</v>
      </c>
      <c r="AG100" s="1" t="s">
        <v>119</v>
      </c>
      <c r="AM100" s="2"/>
    </row>
    <row r="101" spans="1:39" s="1" customFormat="1" ht="11.25">
      <c r="A101" s="1" t="s">
        <v>95</v>
      </c>
      <c r="B101" s="1" t="s">
        <v>188</v>
      </c>
      <c r="C101" s="2">
        <f t="shared" si="12"/>
        <v>21493.744888599773</v>
      </c>
      <c r="D101" s="5">
        <f t="shared" si="13"/>
        <v>0.02546135456204604</v>
      </c>
      <c r="E101" s="5"/>
      <c r="F101" s="2">
        <v>9725000</v>
      </c>
      <c r="G101" s="8">
        <v>14.382</v>
      </c>
      <c r="H101" s="2" t="e">
        <v>#N/A</v>
      </c>
      <c r="I101" s="8">
        <f t="shared" si="14"/>
        <v>1.4788688946015425</v>
      </c>
      <c r="J101" s="8" t="e">
        <f t="shared" si="15"/>
        <v>#N/A</v>
      </c>
      <c r="K101" s="2"/>
      <c r="L101" s="2">
        <v>22055.302772462725</v>
      </c>
      <c r="M101" s="9">
        <f t="shared" si="16"/>
        <v>-0.2774867004978248</v>
      </c>
      <c r="N101" s="9">
        <f t="shared" si="17"/>
        <v>-0.14915449121399732</v>
      </c>
      <c r="O101" s="2">
        <v>1461.9291290933584</v>
      </c>
      <c r="P101" s="2">
        <v>561.5578838629505</v>
      </c>
      <c r="Q101" s="2">
        <v>16202.302442777722</v>
      </c>
      <c r="R101" s="2">
        <v>4391.0752248211265</v>
      </c>
      <c r="S101" s="2" t="str">
        <f>INDEX($AC$12:$AC$188,MATCH(A101,$AB$12:$AB$188,0))</f>
        <v>High</v>
      </c>
      <c r="T101" s="2"/>
      <c r="U101" s="6">
        <f>INDEX($Z$12:$Z$191,MATCH(A101,$X$12:$X$191,0))</f>
        <v>1</v>
      </c>
      <c r="V101" s="2" t="str">
        <f>INDEX($AG$12:$AG$188,MATCH(A101,$AE$12:$AE$188,0))</f>
        <v>Orange</v>
      </c>
      <c r="W101" s="3"/>
      <c r="X101" s="1" t="s">
        <v>9</v>
      </c>
      <c r="Y101" s="1">
        <v>2.7</v>
      </c>
      <c r="Z101" s="1">
        <f>MATCH(Y101,$X$6:$X$10,1)</f>
        <v>2</v>
      </c>
      <c r="AB101" s="1" t="s">
        <v>236</v>
      </c>
      <c r="AC101" s="1" t="s">
        <v>87</v>
      </c>
      <c r="AE101" s="1" t="s">
        <v>112</v>
      </c>
      <c r="AF101" s="1">
        <v>65.9</v>
      </c>
      <c r="AG101" s="1" t="s">
        <v>119</v>
      </c>
      <c r="AM101" s="2"/>
    </row>
    <row r="102" spans="1:39" s="1" customFormat="1" ht="11.25">
      <c r="A102" s="1" t="s">
        <v>165</v>
      </c>
      <c r="B102" s="1" t="s">
        <v>209</v>
      </c>
      <c r="C102" s="2">
        <f t="shared" si="12"/>
        <v>14960.627372137496</v>
      </c>
      <c r="D102" s="5">
        <f t="shared" si="13"/>
        <v>0.008581230210104351</v>
      </c>
      <c r="E102" s="5"/>
      <c r="F102" s="2">
        <v>127690000</v>
      </c>
      <c r="G102" s="8">
        <v>122.89200000000001</v>
      </c>
      <c r="H102" s="2" t="e">
        <v>#N/A</v>
      </c>
      <c r="I102" s="8">
        <f t="shared" si="14"/>
        <v>0.9624246221317254</v>
      </c>
      <c r="J102" s="8" t="e">
        <f t="shared" si="15"/>
        <v>#N/A</v>
      </c>
      <c r="K102" s="2"/>
      <c r="L102" s="2">
        <v>15090.11915853479</v>
      </c>
      <c r="M102" s="9">
        <f t="shared" si="16"/>
        <v>-0.6537383997707588</v>
      </c>
      <c r="N102" s="9">
        <f t="shared" si="17"/>
        <v>-0.6158156676676177</v>
      </c>
      <c r="O102" s="2">
        <v>2857.5177757073507</v>
      </c>
      <c r="P102" s="2">
        <v>129.4917863972932</v>
      </c>
      <c r="Q102" s="2">
        <v>10102.015397440298</v>
      </c>
      <c r="R102" s="2">
        <v>2130.580101015054</v>
      </c>
      <c r="S102" s="2" t="str">
        <f>INDEX($AC$12:$AC$188,MATCH(A102,$AB$12:$AB$188,0))</f>
        <v>High</v>
      </c>
      <c r="T102" s="2"/>
      <c r="U102" s="6">
        <f>INDEX($Z$12:$Z$191,MATCH(A102,$X$12:$X$191,0))</f>
        <v>2</v>
      </c>
      <c r="V102" s="2" t="str">
        <f>INDEX($AG$12:$AG$188,MATCH(A102,$AE$12:$AE$188,0))</f>
        <v>Orange</v>
      </c>
      <c r="W102" s="3"/>
      <c r="X102" s="1" t="s">
        <v>162</v>
      </c>
      <c r="Y102" s="1">
        <v>9.3</v>
      </c>
      <c r="Z102" s="1">
        <f>MATCH(Y102,$X$6:$X$10,1)</f>
        <v>5</v>
      </c>
      <c r="AB102" s="1" t="s">
        <v>101</v>
      </c>
      <c r="AC102" s="1" t="s">
        <v>30</v>
      </c>
      <c r="AE102" s="1" t="s">
        <v>138</v>
      </c>
      <c r="AF102" s="1">
        <v>110.6</v>
      </c>
      <c r="AG102" s="1" t="s">
        <v>32</v>
      </c>
      <c r="AM102" s="2"/>
    </row>
    <row r="103" spans="1:39" s="1" customFormat="1" ht="11.25">
      <c r="A103" s="1" t="s">
        <v>200</v>
      </c>
      <c r="B103" s="1" t="s">
        <v>188</v>
      </c>
      <c r="C103" s="2">
        <f t="shared" si="12"/>
        <v>16277.977767962102</v>
      </c>
      <c r="D103" s="5">
        <f t="shared" si="13"/>
        <v>0.00029574760759804323</v>
      </c>
      <c r="E103" s="5"/>
      <c r="F103" s="2">
        <v>75301000</v>
      </c>
      <c r="G103" s="8">
        <v>60.05</v>
      </c>
      <c r="H103" s="2" t="e">
        <v>#N/A</v>
      </c>
      <c r="I103" s="8">
        <f t="shared" si="14"/>
        <v>0.79746616910798</v>
      </c>
      <c r="J103" s="8" t="e">
        <f t="shared" si="15"/>
        <v>#N/A</v>
      </c>
      <c r="K103" s="2"/>
      <c r="L103" s="2">
        <v>16282.793365144857</v>
      </c>
      <c r="M103" s="9">
        <f t="shared" si="16"/>
        <v>-0.5893114267303494</v>
      </c>
      <c r="N103" s="9">
        <f t="shared" si="17"/>
        <v>-0.5359075447475576</v>
      </c>
      <c r="O103" s="2">
        <v>3824.265476119033</v>
      </c>
      <c r="P103" s="2">
        <v>4.815597182754883</v>
      </c>
      <c r="Q103" s="2">
        <v>10653.930397105507</v>
      </c>
      <c r="R103" s="2">
        <v>1804.5946477121047</v>
      </c>
      <c r="S103" s="2" t="str">
        <f>INDEX($AC$12:$AC$188,MATCH(A103,$AB$12:$AB$188,0))</f>
        <v>Medium</v>
      </c>
      <c r="T103" s="2"/>
      <c r="U103" s="6">
        <f>INDEX($Z$12:$Z$191,MATCH(A103,$X$12:$X$191,0))</f>
        <v>3</v>
      </c>
      <c r="V103" s="2" t="str">
        <f>INDEX($AG$12:$AG$188,MATCH(A103,$AE$12:$AE$188,0))</f>
        <v>Orange</v>
      </c>
      <c r="W103" s="3"/>
      <c r="X103" s="1" t="s">
        <v>143</v>
      </c>
      <c r="Y103" s="1">
        <v>6</v>
      </c>
      <c r="Z103" s="1">
        <f>MATCH(Y103,$X$6:$X$10,1)</f>
        <v>4</v>
      </c>
      <c r="AB103" s="1" t="s">
        <v>167</v>
      </c>
      <c r="AC103" s="1" t="s">
        <v>30</v>
      </c>
      <c r="AE103" s="1" t="s">
        <v>207</v>
      </c>
      <c r="AF103" s="1">
        <v>91.3</v>
      </c>
      <c r="AG103" s="1" t="s">
        <v>32</v>
      </c>
      <c r="AM103" s="2"/>
    </row>
    <row r="104" spans="1:39" s="1" customFormat="1" ht="11.25">
      <c r="A104" s="1" t="s">
        <v>114</v>
      </c>
      <c r="B104" s="1" t="s">
        <v>209</v>
      </c>
      <c r="C104" s="2">
        <f t="shared" si="12"/>
        <v>20484.67144339554</v>
      </c>
      <c r="D104" s="5">
        <f t="shared" si="13"/>
        <v>0.011399173923698148</v>
      </c>
      <c r="E104" s="5"/>
      <c r="F104" s="2">
        <v>228278928</v>
      </c>
      <c r="G104" s="8">
        <v>155.666</v>
      </c>
      <c r="H104" s="2" t="e">
        <v>#N/A</v>
      </c>
      <c r="I104" s="8">
        <f t="shared" si="14"/>
        <v>0.6819113851805017</v>
      </c>
      <c r="J104" s="8" t="e">
        <f t="shared" si="15"/>
        <v>#N/A</v>
      </c>
      <c r="K104" s="2"/>
      <c r="L104" s="2">
        <v>20720.87227025491</v>
      </c>
      <c r="M104" s="9">
        <f t="shared" si="16"/>
        <v>-0.3495711955875647</v>
      </c>
      <c r="N104" s="9">
        <f t="shared" si="17"/>
        <v>-0.2385601612685036</v>
      </c>
      <c r="O104" s="2">
        <v>4361.348437766833</v>
      </c>
      <c r="P104" s="2">
        <v>236.2008268593698</v>
      </c>
      <c r="Q104" s="2">
        <v>13112.659730972844</v>
      </c>
      <c r="R104" s="2">
        <v>3246.8629668104527</v>
      </c>
      <c r="S104" s="2" t="str">
        <f>INDEX($AC$12:$AC$188,MATCH(A104,$AB$12:$AB$188,0))</f>
        <v>High</v>
      </c>
      <c r="T104" s="2"/>
      <c r="U104" s="6">
        <f>INDEX($Z$12:$Z$191,MATCH(A104,$X$12:$X$191,0))</f>
        <v>2</v>
      </c>
      <c r="V104" s="2" t="str">
        <f>INDEX($AG$12:$AG$188,MATCH(A104,$AE$12:$AE$188,0))</f>
        <v>Orange</v>
      </c>
      <c r="W104" s="3"/>
      <c r="X104" s="1" t="s">
        <v>132</v>
      </c>
      <c r="Y104" s="1">
        <v>5.1</v>
      </c>
      <c r="Z104" s="1">
        <f>MATCH(Y104,$X$6:$X$10,1)</f>
        <v>3</v>
      </c>
      <c r="AB104" s="1" t="s">
        <v>88</v>
      </c>
      <c r="AC104" s="1" t="s">
        <v>30</v>
      </c>
      <c r="AE104" s="1" t="s">
        <v>133</v>
      </c>
      <c r="AF104" s="1">
        <v>87.4</v>
      </c>
      <c r="AG104" s="1" t="s">
        <v>119</v>
      </c>
      <c r="AM104" s="2"/>
    </row>
    <row r="105" spans="1:39" s="1" customFormat="1" ht="11.25">
      <c r="A105" s="1" t="s">
        <v>191</v>
      </c>
      <c r="B105" s="1" t="s">
        <v>42</v>
      </c>
      <c r="C105" s="2">
        <f t="shared" si="12"/>
        <v>15823.657812129964</v>
      </c>
      <c r="D105" s="5">
        <f t="shared" si="13"/>
        <v>0.0006600377643626216</v>
      </c>
      <c r="E105" s="5"/>
      <c r="F105" s="2">
        <v>27145000</v>
      </c>
      <c r="G105" s="8">
        <v>11.212</v>
      </c>
      <c r="H105" s="2" t="e">
        <v>#N/A</v>
      </c>
      <c r="I105" s="8">
        <f t="shared" si="14"/>
        <v>0.4130410757045496</v>
      </c>
      <c r="J105" s="8" t="e">
        <f t="shared" si="15"/>
        <v>#N/A</v>
      </c>
      <c r="K105" s="2"/>
      <c r="L105" s="2">
        <v>15834.108921983505</v>
      </c>
      <c r="M105" s="9">
        <f t="shared" si="16"/>
        <v>-0.613548875954116</v>
      </c>
      <c r="N105" s="9">
        <f t="shared" si="17"/>
        <v>-0.5659690078342478</v>
      </c>
      <c r="O105" s="2">
        <v>2856.1223175226633</v>
      </c>
      <c r="P105" s="2">
        <v>10.451109853540233</v>
      </c>
      <c r="Q105" s="2">
        <v>9864.513981216653</v>
      </c>
      <c r="R105" s="2">
        <v>3113.469647024609</v>
      </c>
      <c r="S105" s="2" t="str">
        <f>INDEX($AC$12:$AC$188,MATCH(A105,$AB$12:$AB$188,0))</f>
        <v>High</v>
      </c>
      <c r="T105" s="2"/>
      <c r="U105" s="6">
        <f>INDEX($Z$12:$Z$191,MATCH(A105,$X$12:$X$191,0))</f>
        <v>2</v>
      </c>
      <c r="V105" s="2" t="str">
        <f>INDEX($AG$12:$AG$188,MATCH(A105,$AE$12:$AE$188,0))</f>
        <v>Orange</v>
      </c>
      <c r="W105" s="3"/>
      <c r="X105" s="1" t="s">
        <v>6</v>
      </c>
      <c r="Y105" s="1">
        <v>2.8</v>
      </c>
      <c r="Z105" s="1">
        <f>MATCH(Y105,$X$6:$X$10,1)</f>
        <v>2</v>
      </c>
      <c r="AB105" s="1" t="s">
        <v>218</v>
      </c>
      <c r="AC105" s="1" t="s">
        <v>87</v>
      </c>
      <c r="AE105" s="1" t="s">
        <v>214</v>
      </c>
      <c r="AF105" s="1">
        <v>69</v>
      </c>
      <c r="AG105" s="1" t="s">
        <v>119</v>
      </c>
      <c r="AM105" s="2"/>
    </row>
    <row r="106" spans="1:39" s="1" customFormat="1" ht="11.25">
      <c r="A106" s="1" t="s">
        <v>173</v>
      </c>
      <c r="B106" s="1" t="s">
        <v>116</v>
      </c>
      <c r="C106" s="2">
        <f t="shared" si="12"/>
        <v>27605.28988614168</v>
      </c>
      <c r="D106" s="5">
        <f t="shared" si="13"/>
        <v>0.03393847083356396</v>
      </c>
      <c r="E106" s="5"/>
      <c r="F106" s="2">
        <v>1326048000</v>
      </c>
      <c r="G106" s="8">
        <v>537.48</v>
      </c>
      <c r="H106" s="2" t="e">
        <v>#N/A</v>
      </c>
      <c r="I106" s="8">
        <f t="shared" si="14"/>
        <v>0.4053246941287193</v>
      </c>
      <c r="J106" s="8" t="e">
        <f t="shared" si="15"/>
        <v>#N/A</v>
      </c>
      <c r="K106" s="2"/>
      <c r="L106" s="2">
        <v>28575.084560049545</v>
      </c>
      <c r="M106" s="9">
        <f t="shared" si="16"/>
        <v>0.07470487296808738</v>
      </c>
      <c r="N106" s="9">
        <f t="shared" si="17"/>
        <v>0.28766515459292136</v>
      </c>
      <c r="O106" s="2">
        <v>12958.229717497976</v>
      </c>
      <c r="P106" s="2">
        <v>969.7946739078653</v>
      </c>
      <c r="Q106" s="2">
        <v>11824.048401695965</v>
      </c>
      <c r="R106" s="2">
        <v>3792.807393644896</v>
      </c>
      <c r="S106" s="2" t="str">
        <f>INDEX($AC$12:$AC$188,MATCH(A106,$AB$12:$AB$188,0))</f>
        <v>Medium</v>
      </c>
      <c r="T106" s="2"/>
      <c r="U106" s="6">
        <f>INDEX($Z$12:$Z$191,MATCH(A106,$X$12:$X$191,0))</f>
        <v>2</v>
      </c>
      <c r="V106" s="2" t="str">
        <f>INDEX($AG$12:$AG$188,MATCH(A106,$AE$12:$AE$188,0))</f>
        <v>Orange</v>
      </c>
      <c r="W106" s="3"/>
      <c r="X106" s="1" t="s">
        <v>129</v>
      </c>
      <c r="Y106" s="1">
        <v>5.7</v>
      </c>
      <c r="Z106" s="1">
        <f>MATCH(Y106,$X$6:$X$10,1)</f>
        <v>4</v>
      </c>
      <c r="AB106" s="1" t="s">
        <v>130</v>
      </c>
      <c r="AC106" s="1" t="s">
        <v>30</v>
      </c>
      <c r="AE106" s="1" t="s">
        <v>46</v>
      </c>
      <c r="AF106" s="1">
        <v>91</v>
      </c>
      <c r="AG106" s="1" t="s">
        <v>32</v>
      </c>
      <c r="AM106" s="2"/>
    </row>
    <row r="107" spans="1:39" s="1" customFormat="1" ht="11.25">
      <c r="A107" s="1" t="s">
        <v>72</v>
      </c>
      <c r="B107" s="1" t="s">
        <v>250</v>
      </c>
      <c r="C107" s="2">
        <f t="shared" si="12"/>
        <v>14207.966833040266</v>
      </c>
      <c r="D107" s="5">
        <f t="shared" si="13"/>
        <v>0.0007101805030114529</v>
      </c>
      <c r="E107" s="5"/>
      <c r="F107" s="2">
        <v>2038000</v>
      </c>
      <c r="G107" s="8">
        <v>0.48</v>
      </c>
      <c r="H107" s="2" t="e">
        <v>#N/A</v>
      </c>
      <c r="I107" s="8">
        <f t="shared" si="14"/>
        <v>0.23552502453385674</v>
      </c>
      <c r="J107" s="8" t="e">
        <f t="shared" si="15"/>
        <v>#N/A</v>
      </c>
      <c r="K107" s="2"/>
      <c r="L107" s="2">
        <v>14218.064225043456</v>
      </c>
      <c r="M107" s="9">
        <f t="shared" si="16"/>
        <v>-0.7008458658150638</v>
      </c>
      <c r="N107" s="9">
        <f t="shared" si="17"/>
        <v>-0.6742425812641931</v>
      </c>
      <c r="O107" s="2">
        <v>523.4735826520273</v>
      </c>
      <c r="P107" s="2">
        <v>10.097392003190505</v>
      </c>
      <c r="Q107" s="2">
        <v>12032.965538911481</v>
      </c>
      <c r="R107" s="2">
        <v>1661.6276212402286</v>
      </c>
      <c r="S107" s="2" t="str">
        <f>INDEX($AC$12:$AC$188,MATCH(A107,$AB$12:$AB$188,0))</f>
        <v>High</v>
      </c>
      <c r="T107" s="2"/>
      <c r="U107" s="6">
        <f>INDEX($Z$12:$Z$191,MATCH(A107,$X$12:$X$191,0))</f>
        <v>4</v>
      </c>
      <c r="V107" s="2" t="str">
        <f>INDEX($AG$12:$AG$188,MATCH(A107,$AE$12:$AE$188,0))</f>
        <v>Yellow</v>
      </c>
      <c r="W107" s="3"/>
      <c r="X107" s="1" t="s">
        <v>163</v>
      </c>
      <c r="Y107" s="1">
        <v>3.3</v>
      </c>
      <c r="Z107" s="1">
        <f>MATCH(Y107,$X$6:$X$10,1)</f>
        <v>2</v>
      </c>
      <c r="AB107" s="1" t="s">
        <v>103</v>
      </c>
      <c r="AC107" s="1" t="s">
        <v>87</v>
      </c>
      <c r="AE107" s="1" t="s">
        <v>200</v>
      </c>
      <c r="AF107" s="1">
        <v>75.4</v>
      </c>
      <c r="AG107" s="1" t="s">
        <v>119</v>
      </c>
      <c r="AM107" s="2"/>
    </row>
    <row r="108" spans="1:39" s="1" customFormat="1" ht="11.25">
      <c r="A108" s="1" t="s">
        <v>174</v>
      </c>
      <c r="B108" s="1" t="s">
        <v>42</v>
      </c>
      <c r="C108" s="2">
        <f aca="true" t="shared" si="18" ref="C108:C139">L108-P108</f>
        <v>13054.555743156598</v>
      </c>
      <c r="D108" s="5">
        <f aca="true" t="shared" si="19" ref="D108:D139">P108/L108</f>
        <v>0.005070520211480795</v>
      </c>
      <c r="E108" s="5"/>
      <c r="F108" s="2">
        <v>2629000</v>
      </c>
      <c r="G108" s="8">
        <v>0.24</v>
      </c>
      <c r="H108" s="2" t="e">
        <v>#N/A</v>
      </c>
      <c r="I108" s="8">
        <f aca="true" t="shared" si="20" ref="I108:I139">IF(OR(ISERROR(F108),ISERROR(G108)),0,IF(F108&lt;1000000,0,G108*1000000/F108))</f>
        <v>0.09128946367440091</v>
      </c>
      <c r="J108" s="8" t="e">
        <f aca="true" t="shared" si="21" ref="J108:J139">F108/H108</f>
        <v>#N/A</v>
      </c>
      <c r="K108" s="2"/>
      <c r="L108" s="2">
        <v>13121.08647733652</v>
      </c>
      <c r="M108" s="9">
        <f aca="true" t="shared" si="22" ref="M108:M139">(L108-$L$9)/L$10</f>
        <v>-0.7601034194585881</v>
      </c>
      <c r="N108" s="9">
        <f aca="true" t="shared" si="23" ref="N108:N139">(L108-$C$9)/C$10</f>
        <v>-0.747739125600039</v>
      </c>
      <c r="O108" s="2">
        <v>2670.128736698448</v>
      </c>
      <c r="P108" s="2">
        <v>66.53073417992216</v>
      </c>
      <c r="Q108" s="2">
        <v>8777.362599095613</v>
      </c>
      <c r="R108" s="2">
        <v>1673.5958640111608</v>
      </c>
      <c r="S108" s="2" t="str">
        <f>INDEX($AC$12:$AC$188,MATCH(A108,$AB$12:$AB$188,0))</f>
        <v>High</v>
      </c>
      <c r="T108" s="2"/>
      <c r="U108" s="6">
        <f>INDEX($Z$12:$Z$191,MATCH(A108,$X$12:$X$191,0))</f>
        <v>3</v>
      </c>
      <c r="V108" s="2" t="str">
        <f>INDEX($AG$12:$AG$188,MATCH(A108,$AE$12:$AE$188,0))</f>
        <v>Yellow</v>
      </c>
      <c r="W108" s="3"/>
      <c r="X108" s="1" t="s">
        <v>33</v>
      </c>
      <c r="Y108" s="1">
        <v>2.2</v>
      </c>
      <c r="Z108" s="1">
        <f>MATCH(Y108,$X$6:$X$10,1)</f>
        <v>1</v>
      </c>
      <c r="AB108" s="1" t="s">
        <v>36</v>
      </c>
      <c r="AC108" s="1" t="s">
        <v>87</v>
      </c>
      <c r="AE108" s="1" t="s">
        <v>111</v>
      </c>
      <c r="AF108" s="1">
        <v>45.4</v>
      </c>
      <c r="AG108" s="1" t="s">
        <v>248</v>
      </c>
      <c r="AM108" s="2"/>
    </row>
    <row r="109" spans="1:39" s="1" customFormat="1" ht="11.25">
      <c r="A109" s="1" t="s">
        <v>164</v>
      </c>
      <c r="B109" s="1" t="s">
        <v>116</v>
      </c>
      <c r="C109" s="2">
        <f t="shared" si="18"/>
        <v>28556.173606744225</v>
      </c>
      <c r="D109" s="5">
        <f t="shared" si="19"/>
        <v>0.03941263311845252</v>
      </c>
      <c r="E109" s="5"/>
      <c r="F109" s="2" t="e">
        <v>#N/A</v>
      </c>
      <c r="G109" s="8" t="e">
        <v>#N/A</v>
      </c>
      <c r="H109" s="2" t="e">
        <v>#N/A</v>
      </c>
      <c r="I109" s="8">
        <f t="shared" si="20"/>
        <v>0</v>
      </c>
      <c r="J109" s="8" t="e">
        <f t="shared" si="21"/>
        <v>#N/A</v>
      </c>
      <c r="K109" s="2"/>
      <c r="L109" s="2">
        <v>29727.825486034693</v>
      </c>
      <c r="M109" s="9">
        <f t="shared" si="22"/>
        <v>0.13697469330075995</v>
      </c>
      <c r="N109" s="9">
        <f t="shared" si="23"/>
        <v>0.3648977828312888</v>
      </c>
      <c r="O109" s="2">
        <v>14795.081027616203</v>
      </c>
      <c r="P109" s="2">
        <v>1171.6518792904678</v>
      </c>
      <c r="Q109" s="2">
        <v>11575.117578472986</v>
      </c>
      <c r="R109" s="2">
        <v>3357.6227859875275</v>
      </c>
      <c r="S109" s="2" t="str">
        <f>INDEX($AC$12:$AC$188,MATCH(A109,$AB$12:$AB$188,0))</f>
        <v>Medium</v>
      </c>
      <c r="T109" s="2"/>
      <c r="U109" s="6">
        <f>INDEX($Z$12:$Z$191,MATCH(A109,$X$12:$X$191,0))</f>
        <v>1</v>
      </c>
      <c r="V109" s="2" t="e">
        <f>INDEX($AG$12:$AG$188,MATCH(A109,$AE$12:$AE$188,0))</f>
        <v>#N/A</v>
      </c>
      <c r="W109" s="3"/>
      <c r="X109" s="1" t="s">
        <v>134</v>
      </c>
      <c r="Y109" s="1">
        <v>5.1</v>
      </c>
      <c r="Z109" s="1">
        <f>MATCH(Y109,$X$6:$X$10,1)</f>
        <v>3</v>
      </c>
      <c r="AB109" s="1" t="s">
        <v>135</v>
      </c>
      <c r="AC109" s="1" t="s">
        <v>30</v>
      </c>
      <c r="AE109" s="1" t="s">
        <v>128</v>
      </c>
      <c r="AF109" s="1">
        <v>86.8</v>
      </c>
      <c r="AG109" s="1" t="s">
        <v>119</v>
      </c>
      <c r="AM109" s="2"/>
    </row>
    <row r="110" spans="1:39" s="1" customFormat="1" ht="11.25">
      <c r="A110" s="1" t="s">
        <v>182</v>
      </c>
      <c r="B110" s="1" t="s">
        <v>26</v>
      </c>
      <c r="C110" s="2">
        <f t="shared" si="18"/>
        <v>27030.847546341218</v>
      </c>
      <c r="D110" s="5">
        <f t="shared" si="19"/>
        <v>0.001037305049729215</v>
      </c>
      <c r="E110" s="5"/>
      <c r="F110" s="2" t="e">
        <v>#N/A</v>
      </c>
      <c r="G110" s="8" t="e">
        <v>#N/A</v>
      </c>
      <c r="H110" s="2" t="e">
        <v>#N/A</v>
      </c>
      <c r="I110" s="8">
        <f t="shared" si="20"/>
        <v>0</v>
      </c>
      <c r="J110" s="8" t="e">
        <f t="shared" si="21"/>
        <v>#N/A</v>
      </c>
      <c r="K110" s="2"/>
      <c r="L110" s="2">
        <v>27058.915896440794</v>
      </c>
      <c r="M110" s="9">
        <f t="shared" si="22"/>
        <v>-0.007196921397597822</v>
      </c>
      <c r="N110" s="9">
        <f t="shared" si="23"/>
        <v>0.18608318755806152</v>
      </c>
      <c r="O110" s="2">
        <v>14703.192820303326</v>
      </c>
      <c r="P110" s="2">
        <v>28.068350099576165</v>
      </c>
      <c r="Q110" s="2">
        <v>9032.170760353369</v>
      </c>
      <c r="R110" s="2">
        <v>3323.5523157840985</v>
      </c>
      <c r="S110" s="2" t="e">
        <f>INDEX($AC$12:$AC$188,MATCH(A110,$AB$12:$AB$188,0))</f>
        <v>#N/A</v>
      </c>
      <c r="T110" s="2"/>
      <c r="U110" s="6">
        <f>INDEX($Z$12:$Z$191,MATCH(A110,$X$12:$X$191,0))</f>
        <v>2</v>
      </c>
      <c r="V110" s="2" t="e">
        <f>INDEX($AG$12:$AG$188,MATCH(A110,$AE$12:$AE$188,0))</f>
        <v>#N/A</v>
      </c>
      <c r="W110" s="3"/>
      <c r="X110" s="1" t="s">
        <v>99</v>
      </c>
      <c r="Y110" s="1">
        <v>2.8</v>
      </c>
      <c r="Z110" s="1">
        <f>MATCH(Y110,$X$6:$X$10,1)</f>
        <v>2</v>
      </c>
      <c r="AB110" s="1" t="s">
        <v>125</v>
      </c>
      <c r="AC110" s="1" t="s">
        <v>87</v>
      </c>
      <c r="AE110" s="1" t="s">
        <v>98</v>
      </c>
      <c r="AF110" s="1">
        <v>68.5</v>
      </c>
      <c r="AG110" s="1" t="s">
        <v>119</v>
      </c>
      <c r="AM110" s="2"/>
    </row>
    <row r="111" spans="1:39" s="1" customFormat="1" ht="11.25">
      <c r="A111" s="1" t="s">
        <v>187</v>
      </c>
      <c r="B111" s="1" t="s">
        <v>188</v>
      </c>
      <c r="C111" s="2">
        <f t="shared" si="18"/>
        <v>26980.047695194942</v>
      </c>
      <c r="D111" s="5">
        <f t="shared" si="19"/>
        <v>0.013617515373655641</v>
      </c>
      <c r="E111" s="5"/>
      <c r="F111" s="2" t="e">
        <v>#N/A</v>
      </c>
      <c r="G111" s="8" t="e">
        <v>#N/A</v>
      </c>
      <c r="H111" s="2" t="e">
        <v>#N/A</v>
      </c>
      <c r="I111" s="8">
        <f t="shared" si="20"/>
        <v>0</v>
      </c>
      <c r="J111" s="8" t="e">
        <f t="shared" si="21"/>
        <v>#N/A</v>
      </c>
      <c r="K111" s="2"/>
      <c r="L111" s="2">
        <v>27352.521071392875</v>
      </c>
      <c r="M111" s="9">
        <f t="shared" si="22"/>
        <v>0.008663313179728651</v>
      </c>
      <c r="N111" s="9">
        <f t="shared" si="23"/>
        <v>0.20575447606250655</v>
      </c>
      <c r="O111" s="2">
        <v>2188.769419551143</v>
      </c>
      <c r="P111" s="2">
        <v>372.47337619793234</v>
      </c>
      <c r="Q111" s="2">
        <v>18752.35283339441</v>
      </c>
      <c r="R111" s="2">
        <v>6411.3904898335395</v>
      </c>
      <c r="S111" s="2" t="str">
        <f>INDEX($AC$12:$AC$188,MATCH(A111,$AB$12:$AB$188,0))</f>
        <v>High</v>
      </c>
      <c r="T111" s="2"/>
      <c r="U111" s="6" t="e">
        <f>INDEX($Z$12:$Z$191,MATCH(A111,$X$12:$X$191,0))</f>
        <v>#N/A</v>
      </c>
      <c r="V111" s="2" t="e">
        <f>INDEX($AG$12:$AG$188,MATCH(A111,$AE$12:$AE$188,0))</f>
        <v>#N/A</v>
      </c>
      <c r="W111" s="3"/>
      <c r="X111" s="1" t="s">
        <v>79</v>
      </c>
      <c r="Y111" s="1">
        <v>2.2</v>
      </c>
      <c r="Z111" s="1">
        <f>MATCH(Y111,$X$6:$X$10,1)</f>
        <v>1</v>
      </c>
      <c r="AB111" s="1" t="s">
        <v>14</v>
      </c>
      <c r="AC111" s="1" t="s">
        <v>87</v>
      </c>
      <c r="AE111" s="1" t="s">
        <v>167</v>
      </c>
      <c r="AF111" s="1">
        <v>42.1</v>
      </c>
      <c r="AG111" s="1" t="s">
        <v>248</v>
      </c>
      <c r="AM111" s="2"/>
    </row>
    <row r="112" spans="1:39" s="1" customFormat="1" ht="11.25">
      <c r="A112" s="1" t="s">
        <v>171</v>
      </c>
      <c r="B112" s="1" t="s">
        <v>116</v>
      </c>
      <c r="C112" s="2">
        <f t="shared" si="18"/>
        <v>21135.30633837964</v>
      </c>
      <c r="D112" s="5">
        <f t="shared" si="19"/>
        <v>0.007713444733353939</v>
      </c>
      <c r="E112" s="5"/>
      <c r="F112" s="2" t="e">
        <v>#N/A</v>
      </c>
      <c r="G112" s="8" t="e">
        <v>#N/A</v>
      </c>
      <c r="H112" s="2" t="e">
        <v>#N/A</v>
      </c>
      <c r="I112" s="8">
        <f t="shared" si="20"/>
        <v>0</v>
      </c>
      <c r="J112" s="8" t="e">
        <f t="shared" si="21"/>
        <v>#N/A</v>
      </c>
      <c r="K112" s="2"/>
      <c r="L112" s="2">
        <v>21299.59962291355</v>
      </c>
      <c r="M112" s="9">
        <f t="shared" si="22"/>
        <v>-0.3183089687859451</v>
      </c>
      <c r="N112" s="9">
        <f t="shared" si="23"/>
        <v>-0.19978593761451044</v>
      </c>
      <c r="O112" s="2">
        <v>7119.658404037043</v>
      </c>
      <c r="P112" s="2">
        <v>164.29328453391005</v>
      </c>
      <c r="Q112" s="2">
        <v>12313.199134919314</v>
      </c>
      <c r="R112" s="2">
        <v>1866.7438584816725</v>
      </c>
      <c r="S112" s="2" t="e">
        <f>INDEX($AC$12:$AC$188,MATCH(A112,$AB$12:$AB$188,0))</f>
        <v>#N/A</v>
      </c>
      <c r="T112" s="2"/>
      <c r="U112" s="6" t="e">
        <f>INDEX($Z$12:$Z$191,MATCH(A112,$X$12:$X$191,0))</f>
        <v>#N/A</v>
      </c>
      <c r="V112" s="2" t="e">
        <f>INDEX($AG$12:$AG$188,MATCH(A112,$AE$12:$AE$188,0))</f>
        <v>#N/A</v>
      </c>
      <c r="W112" s="3"/>
      <c r="X112" s="1" t="s">
        <v>208</v>
      </c>
      <c r="Y112" s="1">
        <v>2.6</v>
      </c>
      <c r="Z112" s="1">
        <f>MATCH(Y112,$X$6:$X$10,1)</f>
        <v>2</v>
      </c>
      <c r="AB112" s="1" t="s">
        <v>112</v>
      </c>
      <c r="AC112" s="1" t="s">
        <v>87</v>
      </c>
      <c r="AE112" s="1" t="s">
        <v>59</v>
      </c>
      <c r="AF112" s="1">
        <v>64.1</v>
      </c>
      <c r="AG112" s="1" t="s">
        <v>119</v>
      </c>
      <c r="AM112" s="2"/>
    </row>
    <row r="113" spans="1:39" s="1" customFormat="1" ht="11.25">
      <c r="A113" s="1" t="s">
        <v>106</v>
      </c>
      <c r="B113" s="1" t="s">
        <v>116</v>
      </c>
      <c r="C113" s="2">
        <f t="shared" si="18"/>
        <v>20684.93321743698</v>
      </c>
      <c r="D113" s="5">
        <f t="shared" si="19"/>
        <v>0.0009974844634393868</v>
      </c>
      <c r="E113" s="5"/>
      <c r="F113" s="2" t="e">
        <v>#N/A</v>
      </c>
      <c r="G113" s="8">
        <v>161.88600000000002</v>
      </c>
      <c r="H113" s="2" t="e">
        <v>#N/A</v>
      </c>
      <c r="I113" s="8">
        <f t="shared" si="20"/>
        <v>0</v>
      </c>
      <c r="J113" s="8" t="e">
        <f t="shared" si="21"/>
        <v>#N/A</v>
      </c>
      <c r="K113" s="2"/>
      <c r="L113" s="2">
        <v>20705.586718495077</v>
      </c>
      <c r="M113" s="9">
        <f t="shared" si="22"/>
        <v>-0.3503969045914826</v>
      </c>
      <c r="N113" s="9">
        <f t="shared" si="23"/>
        <v>-0.2395842797932073</v>
      </c>
      <c r="O113" s="2">
        <v>13129.210889382623</v>
      </c>
      <c r="P113" s="2">
        <v>20.653501058095756</v>
      </c>
      <c r="Q113" s="2">
        <v>5288.615756216905</v>
      </c>
      <c r="R113" s="2">
        <v>2287.757365036942</v>
      </c>
      <c r="S113" s="2" t="str">
        <f>INDEX($AC$12:$AC$188,MATCH(A113,$AB$12:$AB$188,0))</f>
        <v>Medium</v>
      </c>
      <c r="T113" s="2"/>
      <c r="U113" s="6">
        <f>INDEX($Z$12:$Z$191,MATCH(A113,$X$12:$X$191,0))</f>
        <v>2</v>
      </c>
      <c r="V113" s="2" t="str">
        <f>INDEX($AG$12:$AG$188,MATCH(A113,$AE$12:$AE$188,0))</f>
        <v>Red</v>
      </c>
      <c r="W113" s="3"/>
      <c r="X113" s="1" t="s">
        <v>190</v>
      </c>
      <c r="Y113" s="1">
        <v>2.1</v>
      </c>
      <c r="Z113" s="1">
        <f>MATCH(Y113,$X$6:$X$10,1)</f>
        <v>1</v>
      </c>
      <c r="AB113" s="1" t="s">
        <v>102</v>
      </c>
      <c r="AC113" s="1" t="s">
        <v>87</v>
      </c>
      <c r="AE113" s="1" t="s">
        <v>69</v>
      </c>
      <c r="AF113" s="1">
        <v>39.9</v>
      </c>
      <c r="AG113" s="1" t="s">
        <v>248</v>
      </c>
      <c r="AM113" s="2"/>
    </row>
    <row r="114" spans="1:39" s="1" customFormat="1" ht="11.25">
      <c r="A114" s="1" t="s">
        <v>219</v>
      </c>
      <c r="B114" s="1" t="s">
        <v>188</v>
      </c>
      <c r="C114" s="2">
        <f t="shared" si="18"/>
        <v>20532.178308939754</v>
      </c>
      <c r="D114" s="5">
        <f t="shared" si="19"/>
        <v>0.0070336725087402335</v>
      </c>
      <c r="E114" s="5"/>
      <c r="F114" s="2" t="e">
        <v>#N/A</v>
      </c>
      <c r="G114" s="8" t="e">
        <v>#N/A</v>
      </c>
      <c r="H114" s="2" t="e">
        <v>#N/A</v>
      </c>
      <c r="I114" s="8">
        <f t="shared" si="20"/>
        <v>0</v>
      </c>
      <c r="J114" s="8" t="e">
        <f t="shared" si="21"/>
        <v>#N/A</v>
      </c>
      <c r="K114" s="2"/>
      <c r="L114" s="2">
        <v>20677.61790151991</v>
      </c>
      <c r="M114" s="9">
        <f t="shared" si="22"/>
        <v>-0.35190774988959045</v>
      </c>
      <c r="N114" s="9">
        <f t="shared" si="23"/>
        <v>-0.24145816593276986</v>
      </c>
      <c r="O114" s="2">
        <v>2056.2085019949013</v>
      </c>
      <c r="P114" s="2">
        <v>145.4395925801555</v>
      </c>
      <c r="Q114" s="2">
        <v>15869.614596900608</v>
      </c>
      <c r="R114" s="2">
        <v>2751.7933975991864</v>
      </c>
      <c r="S114" s="2" t="e">
        <f>INDEX($AC$12:$AC$188,MATCH(A114,$AB$12:$AB$188,0))</f>
        <v>#N/A</v>
      </c>
      <c r="T114" s="2"/>
      <c r="U114" s="6" t="e">
        <f>INDEX($Z$12:$Z$191,MATCH(A114,$X$12:$X$191,0))</f>
        <v>#N/A</v>
      </c>
      <c r="V114" s="2" t="e">
        <f>INDEX($AG$12:$AG$188,MATCH(A114,$AE$12:$AE$188,0))</f>
        <v>#N/A</v>
      </c>
      <c r="W114" s="3"/>
      <c r="X114" s="1" t="s">
        <v>4</v>
      </c>
      <c r="Y114" s="1">
        <v>3.2</v>
      </c>
      <c r="Z114" s="1">
        <f>MATCH(Y114,$X$6:$X$10,1)</f>
        <v>2</v>
      </c>
      <c r="AB114" s="1" t="s">
        <v>208</v>
      </c>
      <c r="AC114" s="1" t="s">
        <v>87</v>
      </c>
      <c r="AE114" s="1" t="s">
        <v>233</v>
      </c>
      <c r="AF114" s="1">
        <v>74</v>
      </c>
      <c r="AG114" s="1" t="s">
        <v>119</v>
      </c>
      <c r="AM114" s="2"/>
    </row>
    <row r="115" spans="1:39" s="1" customFormat="1" ht="11.25">
      <c r="A115" s="1" t="s">
        <v>222</v>
      </c>
      <c r="B115" s="1" t="s">
        <v>116</v>
      </c>
      <c r="C115" s="2">
        <f t="shared" si="18"/>
        <v>20114.067039106143</v>
      </c>
      <c r="D115" s="5">
        <f t="shared" si="19"/>
        <v>0.0005442272070932015</v>
      </c>
      <c r="E115" s="5"/>
      <c r="F115" s="2" t="e">
        <v>#N/A</v>
      </c>
      <c r="G115" s="8" t="e">
        <v>#N/A</v>
      </c>
      <c r="H115" s="2" t="e">
        <v>#N/A</v>
      </c>
      <c r="I115" s="8">
        <f t="shared" si="20"/>
        <v>0</v>
      </c>
      <c r="J115" s="8" t="e">
        <f t="shared" si="21"/>
        <v>#N/A</v>
      </c>
      <c r="K115" s="2"/>
      <c r="L115" s="2">
        <v>20125.019622327898</v>
      </c>
      <c r="M115" s="9">
        <f t="shared" si="22"/>
        <v>-0.38175851235126246</v>
      </c>
      <c r="N115" s="9">
        <f t="shared" si="23"/>
        <v>-0.2784817646442708</v>
      </c>
      <c r="O115" s="2">
        <v>6346.509072441017</v>
      </c>
      <c r="P115" s="2">
        <v>10.95258322175539</v>
      </c>
      <c r="Q115" s="2">
        <v>12282.182926266218</v>
      </c>
      <c r="R115" s="2">
        <v>1496.325776813334</v>
      </c>
      <c r="S115" s="2" t="e">
        <f>INDEX($AC$12:$AC$188,MATCH(A115,$AB$12:$AB$188,0))</f>
        <v>#N/A</v>
      </c>
      <c r="T115" s="2"/>
      <c r="U115" s="6" t="e">
        <f>INDEX($Z$12:$Z$191,MATCH(A115,$X$12:$X$191,0))</f>
        <v>#N/A</v>
      </c>
      <c r="V115" s="2" t="e">
        <f>INDEX($AG$12:$AG$188,MATCH(A115,$AE$12:$AE$188,0))</f>
        <v>#N/A</v>
      </c>
      <c r="W115" s="3"/>
      <c r="X115" s="1" t="s">
        <v>10</v>
      </c>
      <c r="Y115" s="1">
        <v>2.9</v>
      </c>
      <c r="Z115" s="1">
        <f>MATCH(Y115,$X$6:$X$10,1)</f>
        <v>2</v>
      </c>
      <c r="AB115" s="1" t="s">
        <v>239</v>
      </c>
      <c r="AC115" s="1" t="s">
        <v>87</v>
      </c>
      <c r="AE115" s="1" t="s">
        <v>211</v>
      </c>
      <c r="AF115" s="1">
        <v>70.8</v>
      </c>
      <c r="AG115" s="1" t="s">
        <v>119</v>
      </c>
      <c r="AM115" s="2"/>
    </row>
    <row r="116" spans="1:39" s="1" customFormat="1" ht="11.25">
      <c r="A116" s="1" t="s">
        <v>223</v>
      </c>
      <c r="B116" s="1" t="s">
        <v>42</v>
      </c>
      <c r="C116" s="2">
        <f t="shared" si="18"/>
        <v>18593.18629048951</v>
      </c>
      <c r="D116" s="5">
        <f t="shared" si="19"/>
        <v>0.0017810386275301602</v>
      </c>
      <c r="E116" s="5"/>
      <c r="F116" s="2" t="e">
        <v>#N/A</v>
      </c>
      <c r="G116" s="8" t="e">
        <v>#N/A</v>
      </c>
      <c r="H116" s="2" t="e">
        <v>#N/A</v>
      </c>
      <c r="I116" s="8">
        <f t="shared" si="20"/>
        <v>0</v>
      </c>
      <c r="J116" s="8" t="e">
        <f t="shared" si="21"/>
        <v>#N/A</v>
      </c>
      <c r="K116" s="2"/>
      <c r="L116" s="2">
        <v>18626.36055813385</v>
      </c>
      <c r="M116" s="9">
        <f t="shared" si="22"/>
        <v>-0.46271445705977626</v>
      </c>
      <c r="N116" s="9">
        <f t="shared" si="23"/>
        <v>-0.37889060391753693</v>
      </c>
      <c r="O116" s="2">
        <v>3329.6714387352745</v>
      </c>
      <c r="P116" s="2">
        <v>33.17426764434062</v>
      </c>
      <c r="Q116" s="2">
        <v>10969.134753265038</v>
      </c>
      <c r="R116" s="2">
        <v>4327.554366133538</v>
      </c>
      <c r="S116" s="2" t="e">
        <f>INDEX($AC$12:$AC$188,MATCH(A116,$AB$12:$AB$188,0))</f>
        <v>#N/A</v>
      </c>
      <c r="T116" s="2"/>
      <c r="U116" s="6" t="e">
        <f>INDEX($Z$12:$Z$191,MATCH(A116,$X$12:$X$191,0))</f>
        <v>#N/A</v>
      </c>
      <c r="V116" s="2" t="e">
        <f>INDEX($AG$12:$AG$188,MATCH(A116,$AE$12:$AE$188,0))</f>
        <v>#N/A</v>
      </c>
      <c r="W116" s="3"/>
      <c r="X116" s="1" t="s">
        <v>120</v>
      </c>
      <c r="Y116" s="1">
        <v>2.1</v>
      </c>
      <c r="Z116" s="1">
        <f>MATCH(Y116,$X$6:$X$10,1)</f>
        <v>1</v>
      </c>
      <c r="AB116" s="1" t="s">
        <v>58</v>
      </c>
      <c r="AC116" s="1" t="s">
        <v>27</v>
      </c>
      <c r="AE116" s="1" t="s">
        <v>51</v>
      </c>
      <c r="AF116" s="1">
        <v>32.9</v>
      </c>
      <c r="AG116" s="1" t="s">
        <v>248</v>
      </c>
      <c r="AM116" s="2"/>
    </row>
    <row r="117" spans="1:39" s="1" customFormat="1" ht="11.25">
      <c r="A117" s="1" t="s">
        <v>245</v>
      </c>
      <c r="B117" s="1" t="s">
        <v>188</v>
      </c>
      <c r="C117" s="2">
        <f t="shared" si="18"/>
        <v>17282.998549632375</v>
      </c>
      <c r="D117" s="5">
        <f t="shared" si="19"/>
        <v>0.0014040860626675128</v>
      </c>
      <c r="E117" s="5"/>
      <c r="F117" s="2" t="e">
        <v>#N/A</v>
      </c>
      <c r="G117" s="8" t="e">
        <v>#N/A</v>
      </c>
      <c r="H117" s="2" t="e">
        <v>#N/A</v>
      </c>
      <c r="I117" s="8">
        <f t="shared" si="20"/>
        <v>0</v>
      </c>
      <c r="J117" s="8" t="e">
        <f t="shared" si="21"/>
        <v>#N/A</v>
      </c>
      <c r="K117" s="2"/>
      <c r="L117" s="2">
        <v>17307.29948762536</v>
      </c>
      <c r="M117" s="9">
        <f t="shared" si="22"/>
        <v>-0.5339687120418228</v>
      </c>
      <c r="N117" s="9">
        <f t="shared" si="23"/>
        <v>-0.46726653556516334</v>
      </c>
      <c r="O117" s="2">
        <v>1034.2896141148865</v>
      </c>
      <c r="P117" s="2">
        <v>24.300937992987357</v>
      </c>
      <c r="Q117" s="2">
        <v>15082.70322706796</v>
      </c>
      <c r="R117" s="2">
        <v>1190.3000020882257</v>
      </c>
      <c r="S117" s="2" t="e">
        <f>INDEX($AC$12:$AC$188,MATCH(A117,$AB$12:$AB$188,0))</f>
        <v>#N/A</v>
      </c>
      <c r="T117" s="2"/>
      <c r="U117" s="6" t="e">
        <f>INDEX($Z$12:$Z$191,MATCH(A117,$X$12:$X$191,0))</f>
        <v>#N/A</v>
      </c>
      <c r="V117" s="2" t="e">
        <f>INDEX($AG$12:$AG$188,MATCH(A117,$AE$12:$AE$188,0))</f>
        <v>#N/A</v>
      </c>
      <c r="W117" s="3"/>
      <c r="X117" s="1" t="s">
        <v>135</v>
      </c>
      <c r="Y117" s="1">
        <v>4.8</v>
      </c>
      <c r="Z117" s="1">
        <f>MATCH(Y117,$X$6:$X$10,1)</f>
        <v>3</v>
      </c>
      <c r="AB117" s="1" t="s">
        <v>158</v>
      </c>
      <c r="AC117" s="1" t="s">
        <v>30</v>
      </c>
      <c r="AE117" s="1" t="s">
        <v>104</v>
      </c>
      <c r="AF117" s="1">
        <v>85.4</v>
      </c>
      <c r="AG117" s="1" t="s">
        <v>119</v>
      </c>
      <c r="AM117" s="2"/>
    </row>
    <row r="118" spans="1:39" s="1" customFormat="1" ht="11.25">
      <c r="A118" s="1" t="s">
        <v>237</v>
      </c>
      <c r="B118" s="1" t="s">
        <v>116</v>
      </c>
      <c r="C118" s="2">
        <f t="shared" si="18"/>
        <v>16284.728197103548</v>
      </c>
      <c r="D118" s="5">
        <f t="shared" si="19"/>
        <v>0.021454918216848858</v>
      </c>
      <c r="E118" s="5"/>
      <c r="F118" s="2" t="e">
        <v>#N/A</v>
      </c>
      <c r="G118" s="8">
        <v>1091.642</v>
      </c>
      <c r="H118" s="2" t="e">
        <v>#N/A</v>
      </c>
      <c r="I118" s="8">
        <f t="shared" si="20"/>
        <v>0</v>
      </c>
      <c r="J118" s="8" t="e">
        <f t="shared" si="21"/>
        <v>#N/A</v>
      </c>
      <c r="K118" s="2"/>
      <c r="L118" s="2">
        <v>16641.776143239866</v>
      </c>
      <c r="M118" s="9">
        <f t="shared" si="22"/>
        <v>-0.569919564612332</v>
      </c>
      <c r="N118" s="9">
        <f t="shared" si="23"/>
        <v>-0.5118560143302664</v>
      </c>
      <c r="O118" s="2">
        <v>5362.754102265109</v>
      </c>
      <c r="P118" s="2">
        <v>357.0479461363177</v>
      </c>
      <c r="Q118" s="2">
        <v>9135.756763883997</v>
      </c>
      <c r="R118" s="2">
        <v>2143.265277090757</v>
      </c>
      <c r="S118" s="2" t="str">
        <f>INDEX($AC$12:$AC$188,MATCH(A118,$AB$12:$AB$188,0))</f>
        <v>Medium</v>
      </c>
      <c r="T118" s="2"/>
      <c r="U118" s="6">
        <f>INDEX($Z$12:$Z$191,MATCH(A118,$X$12:$X$191,0))</f>
        <v>2</v>
      </c>
      <c r="V118" s="2" t="e">
        <f>INDEX($AG$12:$AG$188,MATCH(A118,$AE$12:$AE$188,0))</f>
        <v>#N/A</v>
      </c>
      <c r="W118" s="3"/>
      <c r="X118" s="1" t="s">
        <v>216</v>
      </c>
      <c r="Y118" s="1">
        <v>3.5</v>
      </c>
      <c r="Z118" s="1">
        <f>MATCH(Y118,$X$6:$X$10,1)</f>
        <v>2</v>
      </c>
      <c r="AB118" s="1" t="s">
        <v>211</v>
      </c>
      <c r="AC118" s="1" t="s">
        <v>87</v>
      </c>
      <c r="AE118" s="1" t="s">
        <v>158</v>
      </c>
      <c r="AF118" s="1">
        <v>78.6</v>
      </c>
      <c r="AG118" s="1" t="s">
        <v>119</v>
      </c>
      <c r="AM118" s="2"/>
    </row>
    <row r="119" spans="1:39" s="1" customFormat="1" ht="11.25">
      <c r="A119" s="1" t="s">
        <v>251</v>
      </c>
      <c r="B119" s="1" t="s">
        <v>188</v>
      </c>
      <c r="C119" s="2">
        <f t="shared" si="18"/>
        <v>15931.547115300009</v>
      </c>
      <c r="D119" s="5">
        <f t="shared" si="19"/>
        <v>0.00040482635234881105</v>
      </c>
      <c r="E119" s="5"/>
      <c r="F119" s="2" t="e">
        <v>#N/A</v>
      </c>
      <c r="G119" s="8" t="e">
        <v>#N/A</v>
      </c>
      <c r="H119" s="2" t="e">
        <v>#N/A</v>
      </c>
      <c r="I119" s="8">
        <f t="shared" si="20"/>
        <v>0</v>
      </c>
      <c r="J119" s="8" t="e">
        <f t="shared" si="21"/>
        <v>#N/A</v>
      </c>
      <c r="K119" s="2"/>
      <c r="L119" s="2">
        <v>15937.99923739502</v>
      </c>
      <c r="M119" s="9">
        <f t="shared" si="22"/>
        <v>-0.6079368332746639</v>
      </c>
      <c r="N119" s="9">
        <f t="shared" si="23"/>
        <v>-0.5590084480702339</v>
      </c>
      <c r="O119" s="2">
        <v>1088.7618423754168</v>
      </c>
      <c r="P119" s="2">
        <v>6.452122095012759</v>
      </c>
      <c r="Q119" s="2">
        <v>12302.70040378956</v>
      </c>
      <c r="R119" s="2">
        <v>2546.5350358326573</v>
      </c>
      <c r="S119" s="2" t="e">
        <f>INDEX($AC$12:$AC$188,MATCH(A119,$AB$12:$AB$188,0))</f>
        <v>#N/A</v>
      </c>
      <c r="T119" s="2"/>
      <c r="U119" s="6" t="e">
        <f>INDEX($Z$12:$Z$191,MATCH(A119,$X$12:$X$191,0))</f>
        <v>#N/A</v>
      </c>
      <c r="V119" s="2" t="e">
        <f>INDEX($AG$12:$AG$188,MATCH(A119,$AE$12:$AE$188,0))</f>
        <v>#N/A</v>
      </c>
      <c r="W119" s="3"/>
      <c r="X119" s="1" t="s">
        <v>196</v>
      </c>
      <c r="Y119" s="1">
        <v>4.2</v>
      </c>
      <c r="Z119" s="1">
        <f>MATCH(Y119,$X$6:$X$10,1)</f>
        <v>3</v>
      </c>
      <c r="AB119" s="1" t="s">
        <v>150</v>
      </c>
      <c r="AC119" s="1" t="s">
        <v>30</v>
      </c>
      <c r="AE119" s="1" t="s">
        <v>5</v>
      </c>
      <c r="AF119" s="1">
        <v>81.6</v>
      </c>
      <c r="AG119" s="1" t="s">
        <v>119</v>
      </c>
      <c r="AM119" s="2"/>
    </row>
    <row r="120" spans="1:39" s="1" customFormat="1" ht="11.25">
      <c r="A120" s="1" t="s">
        <v>252</v>
      </c>
      <c r="B120" s="1" t="s">
        <v>209</v>
      </c>
      <c r="C120" s="2">
        <f t="shared" si="18"/>
        <v>15805.634540927504</v>
      </c>
      <c r="D120" s="5">
        <f t="shared" si="19"/>
        <v>0.029893652663257605</v>
      </c>
      <c r="E120" s="5"/>
      <c r="F120" s="2" t="e">
        <v>#N/A</v>
      </c>
      <c r="G120" s="8" t="e">
        <v>#N/A</v>
      </c>
      <c r="H120" s="2" t="e">
        <v>#N/A</v>
      </c>
      <c r="I120" s="8">
        <f t="shared" si="20"/>
        <v>0</v>
      </c>
      <c r="J120" s="8" t="e">
        <f t="shared" si="21"/>
        <v>#N/A</v>
      </c>
      <c r="K120" s="2"/>
      <c r="L120" s="2">
        <v>16292.682327374843</v>
      </c>
      <c r="M120" s="9">
        <f t="shared" si="22"/>
        <v>-0.5887772356667229</v>
      </c>
      <c r="N120" s="9">
        <f t="shared" si="23"/>
        <v>-0.5352449929752077</v>
      </c>
      <c r="O120" s="2">
        <v>2824.7595058944694</v>
      </c>
      <c r="P120" s="2">
        <v>487.0477864473391</v>
      </c>
      <c r="Q120" s="2">
        <v>9805.19055790827</v>
      </c>
      <c r="R120" s="2">
        <v>3662.7338492257454</v>
      </c>
      <c r="S120" s="2" t="e">
        <f>INDEX($AC$12:$AC$188,MATCH(A120,$AB$12:$AB$188,0))</f>
        <v>#N/A</v>
      </c>
      <c r="T120" s="2"/>
      <c r="U120" s="6" t="e">
        <f>INDEX($Z$12:$Z$191,MATCH(A120,$X$12:$X$191,0))</f>
        <v>#N/A</v>
      </c>
      <c r="V120" s="2" t="e">
        <f>INDEX($AG$12:$AG$188,MATCH(A120,$AE$12:$AE$188,0))</f>
        <v>#N/A</v>
      </c>
      <c r="W120" s="3"/>
      <c r="X120" s="1" t="s">
        <v>114</v>
      </c>
      <c r="Y120" s="1">
        <v>3.5</v>
      </c>
      <c r="Z120" s="1">
        <f>MATCH(Y120,$X$6:$X$10,1)</f>
        <v>2</v>
      </c>
      <c r="AB120" s="1" t="s">
        <v>110</v>
      </c>
      <c r="AC120" s="1" t="s">
        <v>87</v>
      </c>
      <c r="AE120" s="1" t="s">
        <v>163</v>
      </c>
      <c r="AF120" s="1">
        <v>80</v>
      </c>
      <c r="AG120" s="1" t="s">
        <v>119</v>
      </c>
      <c r="AM120" s="2"/>
    </row>
    <row r="121" spans="1:39" s="1" customFormat="1" ht="11.25">
      <c r="A121" s="1" t="s">
        <v>239</v>
      </c>
      <c r="B121" s="1" t="s">
        <v>42</v>
      </c>
      <c r="C121" s="2">
        <f t="shared" si="18"/>
        <v>15323.65442160041</v>
      </c>
      <c r="D121" s="5">
        <f t="shared" si="19"/>
        <v>9.146756487569224E-05</v>
      </c>
      <c r="E121" s="5"/>
      <c r="F121" s="2" t="e">
        <v>#N/A</v>
      </c>
      <c r="G121" s="8" t="e">
        <v>#N/A</v>
      </c>
      <c r="H121" s="2" t="e">
        <v>#N/A</v>
      </c>
      <c r="I121" s="8">
        <f t="shared" si="20"/>
        <v>0</v>
      </c>
      <c r="J121" s="8" t="e">
        <f t="shared" si="21"/>
        <v>#N/A</v>
      </c>
      <c r="K121" s="2"/>
      <c r="L121" s="2">
        <v>15325.056167169603</v>
      </c>
      <c r="M121" s="9">
        <f t="shared" si="22"/>
        <v>-0.6410473562002507</v>
      </c>
      <c r="N121" s="9">
        <f t="shared" si="23"/>
        <v>-0.6000750947094573</v>
      </c>
      <c r="O121" s="2">
        <v>3745.75387704496</v>
      </c>
      <c r="P121" s="2">
        <v>1.4017455691942131</v>
      </c>
      <c r="Q121" s="2">
        <v>9782.091518685473</v>
      </c>
      <c r="R121" s="2">
        <v>1797.213648118795</v>
      </c>
      <c r="S121" s="2" t="str">
        <f>INDEX($AC$12:$AC$188,MATCH(A121,$AB$12:$AB$188,0))</f>
        <v>Medium</v>
      </c>
      <c r="T121" s="2"/>
      <c r="U121" s="6" t="e">
        <f>INDEX($Z$12:$Z$191,MATCH(A121,$X$12:$X$191,0))</f>
        <v>#N/A</v>
      </c>
      <c r="V121" s="2" t="e">
        <f>INDEX($AG$12:$AG$188,MATCH(A121,$AE$12:$AE$188,0))</f>
        <v>#N/A</v>
      </c>
      <c r="W121" s="3"/>
      <c r="X121" s="1" t="s">
        <v>46</v>
      </c>
      <c r="Y121" s="1">
        <v>2.1</v>
      </c>
      <c r="Z121" s="1">
        <f>MATCH(Y121,$X$6:$X$10,1)</f>
        <v>1</v>
      </c>
      <c r="AB121" s="1" t="s">
        <v>79</v>
      </c>
      <c r="AC121" s="1" t="s">
        <v>27</v>
      </c>
      <c r="AE121" s="1" t="s">
        <v>78</v>
      </c>
      <c r="AF121" s="1">
        <v>34.8</v>
      </c>
      <c r="AG121" s="1" t="s">
        <v>248</v>
      </c>
      <c r="AM121" s="2"/>
    </row>
    <row r="122" spans="1:39" s="1" customFormat="1" ht="11.25">
      <c r="A122" s="1" t="s">
        <v>145</v>
      </c>
      <c r="B122" s="1" t="s">
        <v>116</v>
      </c>
      <c r="C122" s="2">
        <f t="shared" si="18"/>
        <v>15280.78172043919</v>
      </c>
      <c r="D122" s="5">
        <f t="shared" si="19"/>
        <v>0.0063433881035446105</v>
      </c>
      <c r="E122" s="5"/>
      <c r="F122" s="2" t="e">
        <v>#N/A</v>
      </c>
      <c r="G122" s="8">
        <v>1360.49</v>
      </c>
      <c r="H122" s="2" t="e">
        <v>#N/A</v>
      </c>
      <c r="I122" s="8">
        <f t="shared" si="20"/>
        <v>0</v>
      </c>
      <c r="J122" s="8" t="e">
        <f t="shared" si="21"/>
        <v>#N/A</v>
      </c>
      <c r="K122" s="2"/>
      <c r="L122" s="2">
        <v>15378.3324515648</v>
      </c>
      <c r="M122" s="9">
        <f t="shared" si="22"/>
        <v>-0.6381694288338339</v>
      </c>
      <c r="N122" s="9">
        <f t="shared" si="23"/>
        <v>-0.5965056305099458</v>
      </c>
      <c r="O122" s="2">
        <v>2847.4760559530127</v>
      </c>
      <c r="P122" s="2">
        <v>97.55073112561018</v>
      </c>
      <c r="Q122" s="2">
        <v>10216.968809965698</v>
      </c>
      <c r="R122" s="2">
        <v>2313.886049909891</v>
      </c>
      <c r="S122" s="2" t="str">
        <f>INDEX($AC$12:$AC$188,MATCH(A122,$AB$12:$AB$188,0))</f>
        <v>Medium</v>
      </c>
      <c r="T122" s="2"/>
      <c r="U122" s="6">
        <f>INDEX($Z$12:$Z$191,MATCH(A122,$X$12:$X$191,0))</f>
        <v>2</v>
      </c>
      <c r="V122" s="2" t="str">
        <f>INDEX($AG$12:$AG$188,MATCH(A122,$AE$12:$AE$188,0))</f>
        <v>Orange</v>
      </c>
      <c r="W122" s="3"/>
      <c r="X122" s="1" t="s">
        <v>5</v>
      </c>
      <c r="Y122" s="1">
        <v>2.6</v>
      </c>
      <c r="Z122" s="1">
        <f>MATCH(Y122,$X$6:$X$10,1)</f>
        <v>2</v>
      </c>
      <c r="AB122" s="1" t="s">
        <v>249</v>
      </c>
      <c r="AC122" s="1" t="s">
        <v>87</v>
      </c>
      <c r="AE122" s="1" t="s">
        <v>192</v>
      </c>
      <c r="AF122" s="1">
        <v>58.6</v>
      </c>
      <c r="AG122" s="1" t="s">
        <v>248</v>
      </c>
      <c r="AM122" s="2"/>
    </row>
    <row r="123" spans="1:39" s="1" customFormat="1" ht="11.25">
      <c r="A123" s="1" t="s">
        <v>255</v>
      </c>
      <c r="B123" s="1" t="s">
        <v>256</v>
      </c>
      <c r="C123" s="2">
        <f t="shared" si="18"/>
        <v>14135.849592097797</v>
      </c>
      <c r="D123" s="5">
        <f t="shared" si="19"/>
        <v>0.009157320770985215</v>
      </c>
      <c r="E123" s="5"/>
      <c r="F123" s="2" t="e">
        <v>#N/A</v>
      </c>
      <c r="G123" s="8" t="e">
        <v>#N/A</v>
      </c>
      <c r="H123" s="2" t="e">
        <v>#N/A</v>
      </c>
      <c r="I123" s="8">
        <f t="shared" si="20"/>
        <v>0</v>
      </c>
      <c r="J123" s="8" t="e">
        <f t="shared" si="21"/>
        <v>#N/A</v>
      </c>
      <c r="K123" s="2"/>
      <c r="L123" s="2">
        <v>14266.492439644457</v>
      </c>
      <c r="M123" s="9">
        <f t="shared" si="22"/>
        <v>-0.6982298259449956</v>
      </c>
      <c r="N123" s="9">
        <f t="shared" si="23"/>
        <v>-0.6709979334771541</v>
      </c>
      <c r="O123" s="2">
        <v>940.7888113541227</v>
      </c>
      <c r="P123" s="2">
        <v>130.6428475466597</v>
      </c>
      <c r="Q123" s="2">
        <v>11938.946783219642</v>
      </c>
      <c r="R123" s="2">
        <v>1386.7606246471678</v>
      </c>
      <c r="S123" s="2" t="e">
        <f>INDEX($AC$12:$AC$188,MATCH(A123,$AB$12:$AB$188,0))</f>
        <v>#N/A</v>
      </c>
      <c r="T123" s="2"/>
      <c r="U123" s="6" t="e">
        <f>INDEX($Z$12:$Z$191,MATCH(A123,$X$12:$X$191,0))</f>
        <v>#N/A</v>
      </c>
      <c r="V123" s="2" t="e">
        <f>INDEX($AG$12:$AG$188,MATCH(A123,$AE$12:$AE$188,0))</f>
        <v>#N/A</v>
      </c>
      <c r="W123" s="3"/>
      <c r="X123" s="1" t="s">
        <v>153</v>
      </c>
      <c r="Y123" s="1">
        <v>3.7</v>
      </c>
      <c r="Z123" s="1">
        <f>MATCH(Y123,$X$6:$X$10,1)</f>
        <v>2</v>
      </c>
      <c r="AB123" s="1" t="s">
        <v>212</v>
      </c>
      <c r="AC123" s="1" t="s">
        <v>30</v>
      </c>
      <c r="AE123" s="1" t="s">
        <v>190</v>
      </c>
      <c r="AF123" s="1">
        <v>80.3</v>
      </c>
      <c r="AG123" s="1" t="s">
        <v>119</v>
      </c>
      <c r="AM123" s="2"/>
    </row>
    <row r="124" spans="1:39" s="1" customFormat="1" ht="11.25">
      <c r="A124" s="1" t="s">
        <v>210</v>
      </c>
      <c r="B124" s="1" t="s">
        <v>42</v>
      </c>
      <c r="C124" s="2">
        <f t="shared" si="18"/>
        <v>14103.655537487104</v>
      </c>
      <c r="D124" s="5">
        <f t="shared" si="19"/>
        <v>0.015150972998089438</v>
      </c>
      <c r="E124" s="5"/>
      <c r="F124" s="2" t="e">
        <v>#N/A</v>
      </c>
      <c r="G124" s="8" t="e">
        <v>#N/A</v>
      </c>
      <c r="H124" s="2" t="e">
        <v>#N/A</v>
      </c>
      <c r="I124" s="8">
        <f t="shared" si="20"/>
        <v>0</v>
      </c>
      <c r="J124" s="8" t="e">
        <f t="shared" si="21"/>
        <v>#N/A</v>
      </c>
      <c r="K124" s="2"/>
      <c r="L124" s="2">
        <v>14320.626970025674</v>
      </c>
      <c r="M124" s="9">
        <f t="shared" si="22"/>
        <v>-0.6953055370569688</v>
      </c>
      <c r="N124" s="9">
        <f t="shared" si="23"/>
        <v>-0.6673709675513819</v>
      </c>
      <c r="O124" s="2">
        <v>3295.822416040771</v>
      </c>
      <c r="P124" s="2">
        <v>216.97143253857035</v>
      </c>
      <c r="Q124" s="2">
        <v>9289.365525464458</v>
      </c>
      <c r="R124" s="2">
        <v>1735.437742872644</v>
      </c>
      <c r="S124" s="2" t="str">
        <f>INDEX($AC$12:$AC$188,MATCH(A124,$AB$12:$AB$188,0))</f>
        <v>High</v>
      </c>
      <c r="T124" s="2"/>
      <c r="U124" s="6" t="e">
        <f>INDEX($Z$12:$Z$191,MATCH(A124,$X$12:$X$191,0))</f>
        <v>#N/A</v>
      </c>
      <c r="V124" s="2" t="e">
        <f>INDEX($AG$12:$AG$188,MATCH(A124,$AE$12:$AE$188,0))</f>
        <v>#N/A</v>
      </c>
      <c r="W124" s="3"/>
      <c r="X124" s="1" t="s">
        <v>193</v>
      </c>
      <c r="Y124" s="1">
        <v>2.6</v>
      </c>
      <c r="Z124" s="1">
        <f>MATCH(Y124,$X$6:$X$10,1)</f>
        <v>2</v>
      </c>
      <c r="AB124" s="1" t="s">
        <v>216</v>
      </c>
      <c r="AC124" s="1" t="s">
        <v>87</v>
      </c>
      <c r="AE124" s="1" t="s">
        <v>204</v>
      </c>
      <c r="AF124" s="1">
        <v>62</v>
      </c>
      <c r="AG124" s="1" t="s">
        <v>119</v>
      </c>
      <c r="AM124" s="2"/>
    </row>
    <row r="125" spans="1:39" s="1" customFormat="1" ht="11.25">
      <c r="A125" s="1" t="s">
        <v>253</v>
      </c>
      <c r="B125" s="1" t="s">
        <v>116</v>
      </c>
      <c r="C125" s="2">
        <f t="shared" si="18"/>
        <v>13427.938843197193</v>
      </c>
      <c r="D125" s="5">
        <f t="shared" si="19"/>
        <v>0.00020884771821425604</v>
      </c>
      <c r="E125" s="5"/>
      <c r="F125" s="2" t="e">
        <v>#N/A</v>
      </c>
      <c r="G125" s="8" t="e">
        <v>#N/A</v>
      </c>
      <c r="H125" s="2" t="e">
        <v>#N/A</v>
      </c>
      <c r="I125" s="8">
        <f t="shared" si="20"/>
        <v>0</v>
      </c>
      <c r="J125" s="8" t="e">
        <f t="shared" si="21"/>
        <v>#N/A</v>
      </c>
      <c r="K125" s="2"/>
      <c r="L125" s="2">
        <v>13430.74382339863</v>
      </c>
      <c r="M125" s="9">
        <f t="shared" si="22"/>
        <v>-0.7433760639276816</v>
      </c>
      <c r="N125" s="9">
        <f t="shared" si="23"/>
        <v>-0.7269923557486468</v>
      </c>
      <c r="O125" s="2">
        <v>1478.5724119711888</v>
      </c>
      <c r="P125" s="2">
        <v>2.804980201437017</v>
      </c>
      <c r="Q125" s="2">
        <v>10226.037371540206</v>
      </c>
      <c r="R125" s="2">
        <v>1726.1340398872362</v>
      </c>
      <c r="S125" s="2" t="e">
        <f>INDEX($AC$12:$AC$188,MATCH(A125,$AB$12:$AB$188,0))</f>
        <v>#N/A</v>
      </c>
      <c r="T125" s="2"/>
      <c r="U125" s="6" t="e">
        <f>INDEX($Z$12:$Z$191,MATCH(A125,$X$12:$X$191,0))</f>
        <v>#N/A</v>
      </c>
      <c r="V125" s="2" t="e">
        <f>INDEX($AG$12:$AG$188,MATCH(A125,$AE$12:$AE$188,0))</f>
        <v>#N/A</v>
      </c>
      <c r="W125" s="3"/>
      <c r="X125" s="1" t="s">
        <v>64</v>
      </c>
      <c r="Y125" s="1">
        <v>2.2</v>
      </c>
      <c r="Z125" s="1">
        <f>MATCH(Y125,$X$6:$X$10,1)</f>
        <v>1</v>
      </c>
      <c r="AB125" s="1" t="s">
        <v>94</v>
      </c>
      <c r="AC125" s="1" t="s">
        <v>87</v>
      </c>
      <c r="AE125" s="1" t="s">
        <v>168</v>
      </c>
      <c r="AF125" s="1">
        <v>42.4</v>
      </c>
      <c r="AG125" s="1" t="s">
        <v>248</v>
      </c>
      <c r="AM125" s="2"/>
    </row>
    <row r="126" spans="1:39" s="1" customFormat="1" ht="11.25">
      <c r="A126" s="1" t="s">
        <v>98</v>
      </c>
      <c r="B126" s="1" t="s">
        <v>260</v>
      </c>
      <c r="C126" s="2">
        <f t="shared" si="18"/>
        <v>12859.927681788442</v>
      </c>
      <c r="D126" s="5">
        <f t="shared" si="19"/>
        <v>0.0016303282106794911</v>
      </c>
      <c r="E126" s="5"/>
      <c r="F126" s="2" t="e">
        <v>#N/A</v>
      </c>
      <c r="G126" s="8" t="e">
        <v>#N/A</v>
      </c>
      <c r="H126" s="2" t="e">
        <v>#N/A</v>
      </c>
      <c r="I126" s="8">
        <f t="shared" si="20"/>
        <v>0</v>
      </c>
      <c r="J126" s="8" t="e">
        <f t="shared" si="21"/>
        <v>#N/A</v>
      </c>
      <c r="K126" s="2"/>
      <c r="L126" s="2">
        <v>12880.927821796042</v>
      </c>
      <c r="M126" s="9">
        <f t="shared" si="22"/>
        <v>-0.7730765307576957</v>
      </c>
      <c r="N126" s="9">
        <f t="shared" si="23"/>
        <v>-0.76382954430859</v>
      </c>
      <c r="O126" s="2">
        <v>1930.3956500495742</v>
      </c>
      <c r="P126" s="2">
        <v>21.000140007600415</v>
      </c>
      <c r="Q126" s="2">
        <v>9480.983253376613</v>
      </c>
      <c r="R126" s="2">
        <v>1469.5489183698544</v>
      </c>
      <c r="S126" s="2" t="str">
        <f>INDEX($AC$12:$AC$188,MATCH(A126,$AB$12:$AB$188,0))</f>
        <v>High</v>
      </c>
      <c r="T126" s="2"/>
      <c r="U126" s="6" t="e">
        <f>INDEX($Z$12:$Z$191,MATCH(A126,$X$12:$X$191,0))</f>
        <v>#N/A</v>
      </c>
      <c r="V126" s="2" t="str">
        <f>INDEX($AG$12:$AG$188,MATCH(A126,$AE$12:$AE$188,0))</f>
        <v>Orange</v>
      </c>
      <c r="W126" s="3"/>
      <c r="X126" s="1" t="s">
        <v>173</v>
      </c>
      <c r="Y126" s="1">
        <v>3.5</v>
      </c>
      <c r="Z126" s="1">
        <f>MATCH(Y126,$X$6:$X$10,1)</f>
        <v>2</v>
      </c>
      <c r="AB126" s="1" t="s">
        <v>215</v>
      </c>
      <c r="AC126" s="1" t="s">
        <v>87</v>
      </c>
      <c r="AE126" s="1" t="s">
        <v>152</v>
      </c>
      <c r="AF126" s="1">
        <v>79.6</v>
      </c>
      <c r="AG126" s="1" t="s">
        <v>119</v>
      </c>
      <c r="AM126" s="2"/>
    </row>
    <row r="127" spans="1:39" s="1" customFormat="1" ht="11.25">
      <c r="A127" s="1" t="s">
        <v>39</v>
      </c>
      <c r="B127" s="1" t="s">
        <v>260</v>
      </c>
      <c r="C127" s="2">
        <f t="shared" si="18"/>
        <v>10999.371616601755</v>
      </c>
      <c r="D127" s="5">
        <f t="shared" si="19"/>
        <v>0.0019542077196852995</v>
      </c>
      <c r="E127" s="5"/>
      <c r="F127" s="2" t="e">
        <v>#N/A</v>
      </c>
      <c r="G127" s="8" t="e">
        <v>#N/A</v>
      </c>
      <c r="H127" s="2" t="e">
        <v>#N/A</v>
      </c>
      <c r="I127" s="8">
        <f t="shared" si="20"/>
        <v>0</v>
      </c>
      <c r="J127" s="8" t="e">
        <f t="shared" si="21"/>
        <v>#N/A</v>
      </c>
      <c r="K127" s="2"/>
      <c r="L127" s="2">
        <v>11020.908761581584</v>
      </c>
      <c r="M127" s="9">
        <f t="shared" si="22"/>
        <v>-0.8735527523301334</v>
      </c>
      <c r="N127" s="9">
        <f t="shared" si="23"/>
        <v>-0.888449185509454</v>
      </c>
      <c r="O127" s="2">
        <v>562.3389528017864</v>
      </c>
      <c r="P127" s="2">
        <v>21.537144979830085</v>
      </c>
      <c r="Q127" s="2">
        <v>9381.43549209065</v>
      </c>
      <c r="R127" s="2">
        <v>1077.131246686956</v>
      </c>
      <c r="S127" s="2" t="str">
        <f>INDEX($AC$12:$AC$188,MATCH(A127,$AB$12:$AB$188,0))</f>
        <v>High</v>
      </c>
      <c r="T127" s="2"/>
      <c r="U127" s="6">
        <f>INDEX($Z$12:$Z$191,MATCH(A127,$X$12:$X$191,0))</f>
        <v>5</v>
      </c>
      <c r="V127" s="2" t="str">
        <f>INDEX($AG$12:$AG$188,MATCH(A127,$AE$12:$AE$188,0))</f>
        <v>Green</v>
      </c>
      <c r="W127" s="3"/>
      <c r="X127" s="1" t="s">
        <v>128</v>
      </c>
      <c r="Y127" s="1">
        <v>2.3</v>
      </c>
      <c r="Z127" s="1">
        <f>MATCH(Y127,$X$6:$X$10,1)</f>
        <v>1</v>
      </c>
      <c r="AB127" s="1" t="s">
        <v>75</v>
      </c>
      <c r="AC127" s="1" t="s">
        <v>87</v>
      </c>
      <c r="AE127" s="1" t="s">
        <v>174</v>
      </c>
      <c r="AF127" s="1">
        <v>47.4</v>
      </c>
      <c r="AG127" s="1" t="s">
        <v>248</v>
      </c>
      <c r="AM127" s="2"/>
    </row>
    <row r="128" spans="1:39" s="1" customFormat="1" ht="11.25">
      <c r="A128" s="1" t="s">
        <v>242</v>
      </c>
      <c r="B128" s="1" t="s">
        <v>116</v>
      </c>
      <c r="C128" s="2">
        <f t="shared" si="18"/>
        <v>17966.221432199083</v>
      </c>
      <c r="D128" s="5">
        <f t="shared" si="19"/>
        <v>0.0004633829953698433</v>
      </c>
      <c r="E128" s="5"/>
      <c r="F128" s="2">
        <v>3000</v>
      </c>
      <c r="G128" s="8">
        <v>11.114</v>
      </c>
      <c r="H128" s="2" t="e">
        <v>#N/A</v>
      </c>
      <c r="I128" s="8">
        <f t="shared" si="20"/>
        <v>0</v>
      </c>
      <c r="J128" s="8" t="e">
        <f t="shared" si="21"/>
        <v>#N/A</v>
      </c>
      <c r="K128" s="2"/>
      <c r="L128" s="2">
        <v>17974.550533265614</v>
      </c>
      <c r="M128" s="9">
        <f t="shared" si="22"/>
        <v>-0.497924530914743</v>
      </c>
      <c r="N128" s="9">
        <f t="shared" si="23"/>
        <v>-0.42256130233545536</v>
      </c>
      <c r="O128" s="2">
        <v>4886.02844083291</v>
      </c>
      <c r="P128" s="2">
        <v>8.329101066531233</v>
      </c>
      <c r="Q128" s="2">
        <v>11258.181818181818</v>
      </c>
      <c r="R128" s="2">
        <v>1830.3453529710512</v>
      </c>
      <c r="S128" s="2" t="e">
        <f>INDEX($AC$12:$AC$188,MATCH(A128,$AB$12:$AB$188,0))</f>
        <v>#N/A</v>
      </c>
      <c r="T128" s="2"/>
      <c r="U128" s="6" t="e">
        <f>INDEX($Z$12:$Z$191,MATCH(A128,$X$12:$X$191,0))</f>
        <v>#N/A</v>
      </c>
      <c r="V128" s="2" t="e">
        <f>INDEX($AG$12:$AG$188,MATCH(A128,$AE$12:$AE$188,0))</f>
        <v>#N/A</v>
      </c>
      <c r="W128" s="3"/>
      <c r="X128" s="1" t="s">
        <v>164</v>
      </c>
      <c r="Y128" s="1">
        <v>1.4</v>
      </c>
      <c r="Z128" s="1">
        <f>MATCH(Y128,$X$6:$X$10,1)</f>
        <v>1</v>
      </c>
      <c r="AB128" s="1" t="s">
        <v>104</v>
      </c>
      <c r="AC128" s="1" t="s">
        <v>87</v>
      </c>
      <c r="AE128" s="1" t="s">
        <v>205</v>
      </c>
      <c r="AF128" s="1">
        <v>57.8</v>
      </c>
      <c r="AG128" s="1" t="s">
        <v>248</v>
      </c>
      <c r="AM128" s="2"/>
    </row>
    <row r="129" spans="1:39" s="1" customFormat="1" ht="11.25">
      <c r="A129" s="1" t="s">
        <v>240</v>
      </c>
      <c r="B129" s="1" t="s">
        <v>116</v>
      </c>
      <c r="C129" s="2">
        <f t="shared" si="18"/>
        <v>17997.749152880202</v>
      </c>
      <c r="D129" s="5">
        <f t="shared" si="19"/>
        <v>0.0006324441613536414</v>
      </c>
      <c r="E129" s="5"/>
      <c r="F129" s="2">
        <v>20200</v>
      </c>
      <c r="G129" s="8">
        <v>27.226</v>
      </c>
      <c r="H129" s="2" t="e">
        <v>#N/A</v>
      </c>
      <c r="I129" s="8">
        <f t="shared" si="20"/>
        <v>0</v>
      </c>
      <c r="J129" s="8" t="e">
        <f t="shared" si="21"/>
        <v>#N/A</v>
      </c>
      <c r="K129" s="2"/>
      <c r="L129" s="2">
        <v>18009.138927646</v>
      </c>
      <c r="M129" s="9">
        <f t="shared" si="22"/>
        <v>-0.49605610319164334</v>
      </c>
      <c r="N129" s="9">
        <f t="shared" si="23"/>
        <v>-0.420243910331472</v>
      </c>
      <c r="O129" s="2">
        <v>4276.058899740881</v>
      </c>
      <c r="P129" s="2">
        <v>11.389774765796291</v>
      </c>
      <c r="Q129" s="2">
        <v>12260.200318915684</v>
      </c>
      <c r="R129" s="2">
        <v>1472.8762208491128</v>
      </c>
      <c r="S129" s="2" t="e">
        <f>INDEX($AC$12:$AC$188,MATCH(A129,$AB$12:$AB$188,0))</f>
        <v>#N/A</v>
      </c>
      <c r="T129" s="2"/>
      <c r="U129" s="6" t="e">
        <f>INDEX($Z$12:$Z$191,MATCH(A129,$X$12:$X$191,0))</f>
        <v>#N/A</v>
      </c>
      <c r="V129" s="2" t="e">
        <f>INDEX($AG$12:$AG$188,MATCH(A129,$AE$12:$AE$188,0))</f>
        <v>#N/A</v>
      </c>
      <c r="W129" s="3"/>
      <c r="X129" s="1" t="s">
        <v>139</v>
      </c>
      <c r="Y129" s="1">
        <v>2.5</v>
      </c>
      <c r="Z129" s="1">
        <f>MATCH(Y129,$X$6:$X$10,1)</f>
        <v>2</v>
      </c>
      <c r="AB129" s="1" t="s">
        <v>186</v>
      </c>
      <c r="AC129" s="1" t="s">
        <v>87</v>
      </c>
      <c r="AE129" s="1" t="s">
        <v>221</v>
      </c>
      <c r="AF129" s="1">
        <v>77.9</v>
      </c>
      <c r="AG129" s="1" t="s">
        <v>119</v>
      </c>
      <c r="AM129" s="2"/>
    </row>
    <row r="130" spans="1:39" s="1" customFormat="1" ht="11.25">
      <c r="A130" s="1" t="s">
        <v>199</v>
      </c>
      <c r="B130" s="1" t="s">
        <v>116</v>
      </c>
      <c r="C130" s="2">
        <f t="shared" si="18"/>
        <v>23877.496867167916</v>
      </c>
      <c r="D130" s="5">
        <f t="shared" si="19"/>
        <v>0.006436259869874738</v>
      </c>
      <c r="E130" s="5"/>
      <c r="F130" s="2">
        <v>11000</v>
      </c>
      <c r="G130" s="8">
        <v>13.474</v>
      </c>
      <c r="H130" s="2" t="e">
        <v>#N/A</v>
      </c>
      <c r="I130" s="8">
        <f t="shared" si="20"/>
        <v>0</v>
      </c>
      <c r="J130" s="8" t="e">
        <f t="shared" si="21"/>
        <v>#N/A</v>
      </c>
      <c r="K130" s="2"/>
      <c r="L130" s="2">
        <v>24032.174185463657</v>
      </c>
      <c r="M130" s="9">
        <f t="shared" si="22"/>
        <v>-0.17069824098064226</v>
      </c>
      <c r="N130" s="9">
        <f t="shared" si="23"/>
        <v>-0.016705845144737948</v>
      </c>
      <c r="O130" s="2">
        <v>4221.660401002506</v>
      </c>
      <c r="P130" s="2">
        <v>154.67731829573935</v>
      </c>
      <c r="Q130" s="2">
        <v>17239.0742481203</v>
      </c>
      <c r="R130" s="2">
        <v>2571.4379699248116</v>
      </c>
      <c r="S130" s="2" t="e">
        <f>INDEX($AC$12:$AC$188,MATCH(A130,$AB$12:$AB$188,0))</f>
        <v>#N/A</v>
      </c>
      <c r="T130" s="2"/>
      <c r="U130" s="6" t="e">
        <f>INDEX($Z$12:$Z$191,MATCH(A130,$X$12:$X$191,0))</f>
        <v>#N/A</v>
      </c>
      <c r="V130" s="2" t="e">
        <f>INDEX($AG$12:$AG$188,MATCH(A130,$AE$12:$AE$188,0))</f>
        <v>#N/A</v>
      </c>
      <c r="W130" s="3"/>
      <c r="X130" s="1" t="s">
        <v>178</v>
      </c>
      <c r="Y130" s="1">
        <v>3.4</v>
      </c>
      <c r="Z130" s="1">
        <f>MATCH(Y130,$X$6:$X$10,1)</f>
        <v>2</v>
      </c>
      <c r="AB130" s="1" t="s">
        <v>161</v>
      </c>
      <c r="AC130" s="1" t="s">
        <v>87</v>
      </c>
      <c r="AE130" s="1" t="s">
        <v>124</v>
      </c>
      <c r="AF130" s="1">
        <v>51.2</v>
      </c>
      <c r="AG130" s="1" t="s">
        <v>248</v>
      </c>
      <c r="AM130" s="2"/>
    </row>
    <row r="131" spans="1:39" s="1" customFormat="1" ht="11.25">
      <c r="A131" s="1" t="s">
        <v>198</v>
      </c>
      <c r="B131" s="1" t="s">
        <v>116</v>
      </c>
      <c r="C131" s="2">
        <f t="shared" si="18"/>
        <v>24149.819647701654</v>
      </c>
      <c r="D131" s="5">
        <f t="shared" si="19"/>
        <v>0.0007945425297714329</v>
      </c>
      <c r="E131" s="5"/>
      <c r="F131" s="2">
        <v>65000</v>
      </c>
      <c r="G131" s="8">
        <v>53.436</v>
      </c>
      <c r="H131" s="2" t="e">
        <v>#N/A</v>
      </c>
      <c r="I131" s="8">
        <f t="shared" si="20"/>
        <v>0</v>
      </c>
      <c r="J131" s="8" t="e">
        <f t="shared" si="21"/>
        <v>#N/A</v>
      </c>
      <c r="K131" s="2"/>
      <c r="L131" s="2">
        <v>24169.022964349853</v>
      </c>
      <c r="M131" s="9">
        <f t="shared" si="22"/>
        <v>-0.16330581768595748</v>
      </c>
      <c r="N131" s="9">
        <f t="shared" si="23"/>
        <v>-0.00753709731394535</v>
      </c>
      <c r="O131" s="2">
        <v>6208.700469985863</v>
      </c>
      <c r="P131" s="2">
        <v>19.20331664819839</v>
      </c>
      <c r="Q131" s="2">
        <v>15754.944404111424</v>
      </c>
      <c r="R131" s="2">
        <v>2205.3685376943945</v>
      </c>
      <c r="S131" s="2" t="e">
        <f>INDEX($AC$12:$AC$188,MATCH(A131,$AB$12:$AB$188,0))</f>
        <v>#N/A</v>
      </c>
      <c r="T131" s="2"/>
      <c r="U131" s="6" t="e">
        <f>INDEX($Z$12:$Z$191,MATCH(A131,$X$12:$X$191,0))</f>
        <v>#N/A</v>
      </c>
      <c r="V131" s="2" t="e">
        <f>INDEX($AG$12:$AG$188,MATCH(A131,$AE$12:$AE$188,0))</f>
        <v>#N/A</v>
      </c>
      <c r="W131" s="3"/>
      <c r="X131" s="1" t="s">
        <v>122</v>
      </c>
      <c r="Y131" s="1">
        <v>2.4</v>
      </c>
      <c r="Z131" s="1">
        <f>MATCH(Y131,$X$6:$X$10,1)</f>
        <v>1</v>
      </c>
      <c r="AB131" s="1" t="s">
        <v>175</v>
      </c>
      <c r="AC131" s="1" t="s">
        <v>30</v>
      </c>
      <c r="AE131" s="1" t="s">
        <v>107</v>
      </c>
      <c r="AF131" s="1">
        <v>84.2</v>
      </c>
      <c r="AG131" s="1" t="s">
        <v>119</v>
      </c>
      <c r="AM131" s="2"/>
    </row>
    <row r="132" spans="1:39" s="1" customFormat="1" ht="11.25">
      <c r="A132" s="1" t="s">
        <v>179</v>
      </c>
      <c r="B132" s="1" t="s">
        <v>116</v>
      </c>
      <c r="C132" s="2">
        <f t="shared" si="18"/>
        <v>27148.409134339763</v>
      </c>
      <c r="D132" s="5">
        <f t="shared" si="19"/>
        <v>0.0004086171607246262</v>
      </c>
      <c r="E132" s="5"/>
      <c r="F132" s="2">
        <v>13000</v>
      </c>
      <c r="G132" s="8">
        <v>8.12</v>
      </c>
      <c r="H132" s="2" t="e">
        <v>#N/A</v>
      </c>
      <c r="I132" s="8">
        <f t="shared" si="20"/>
        <v>0</v>
      </c>
      <c r="J132" s="8" t="e">
        <f t="shared" si="21"/>
        <v>#N/A</v>
      </c>
      <c r="K132" s="2"/>
      <c r="L132" s="2">
        <v>27159.506974966556</v>
      </c>
      <c r="M132" s="9">
        <f t="shared" si="22"/>
        <v>-0.001763099932886802</v>
      </c>
      <c r="N132" s="9">
        <f t="shared" si="23"/>
        <v>0.1928227013523143</v>
      </c>
      <c r="O132" s="2">
        <v>8013.271545958342</v>
      </c>
      <c r="P132" s="2">
        <v>11.097840626791516</v>
      </c>
      <c r="Q132" s="2">
        <v>16427.441238295436</v>
      </c>
      <c r="R132" s="2">
        <v>2718.7855914389456</v>
      </c>
      <c r="S132" s="2" t="e">
        <f>INDEX($AC$12:$AC$188,MATCH(A132,$AB$12:$AB$188,0))</f>
        <v>#N/A</v>
      </c>
      <c r="T132" s="2"/>
      <c r="U132" s="6" t="e">
        <f>INDEX($Z$12:$Z$191,MATCH(A132,$X$12:$X$191,0))</f>
        <v>#N/A</v>
      </c>
      <c r="V132" s="2" t="e">
        <f>INDEX($AG$12:$AG$188,MATCH(A132,$AE$12:$AE$188,0))</f>
        <v>#N/A</v>
      </c>
      <c r="W132" s="3"/>
      <c r="X132" s="1" t="s">
        <v>174</v>
      </c>
      <c r="Y132" s="1">
        <v>4.7</v>
      </c>
      <c r="Z132" s="1">
        <f>MATCH(Y132,$X$6:$X$10,1)</f>
        <v>3</v>
      </c>
      <c r="AB132" s="1" t="s">
        <v>83</v>
      </c>
      <c r="AC132" s="1" t="s">
        <v>87</v>
      </c>
      <c r="AE132" s="1" t="s">
        <v>134</v>
      </c>
      <c r="AF132" s="1">
        <v>40.6</v>
      </c>
      <c r="AG132" s="1" t="s">
        <v>248</v>
      </c>
      <c r="AM132" s="2"/>
    </row>
    <row r="133" spans="1:39" s="1" customFormat="1" ht="11.25">
      <c r="A133" s="1" t="s">
        <v>157</v>
      </c>
      <c r="B133" s="1" t="s">
        <v>116</v>
      </c>
      <c r="C133" s="2">
        <f t="shared" si="18"/>
        <v>16424.514366874246</v>
      </c>
      <c r="D133" s="5">
        <f t="shared" si="19"/>
        <v>0.00034923440397749525</v>
      </c>
      <c r="E133" s="5"/>
      <c r="F133" s="2">
        <v>23000</v>
      </c>
      <c r="G133" s="8">
        <v>10.384</v>
      </c>
      <c r="H133" s="2" t="e">
        <v>#N/A</v>
      </c>
      <c r="I133" s="8">
        <f t="shared" si="20"/>
        <v>0</v>
      </c>
      <c r="J133" s="8" t="e">
        <f t="shared" si="21"/>
        <v>#N/A</v>
      </c>
      <c r="K133" s="2"/>
      <c r="L133" s="2">
        <v>16430.252376270073</v>
      </c>
      <c r="M133" s="9">
        <f t="shared" si="22"/>
        <v>-0.581345850144827</v>
      </c>
      <c r="N133" s="9">
        <f t="shared" si="23"/>
        <v>-0.5260279206881462</v>
      </c>
      <c r="O133" s="2">
        <v>4012.6040642412318</v>
      </c>
      <c r="P133" s="2">
        <v>5.738009395826504</v>
      </c>
      <c r="Q133" s="2">
        <v>10774.877089478858</v>
      </c>
      <c r="R133" s="2">
        <v>1642.7701300120177</v>
      </c>
      <c r="S133" s="2" t="e">
        <f>INDEX($AC$12:$AC$188,MATCH(A133,$AB$12:$AB$188,0))</f>
        <v>#N/A</v>
      </c>
      <c r="T133" s="2"/>
      <c r="U133" s="6" t="e">
        <f>INDEX($Z$12:$Z$191,MATCH(A133,$X$12:$X$191,0))</f>
        <v>#N/A</v>
      </c>
      <c r="V133" s="2" t="e">
        <f>INDEX($AG$12:$AG$188,MATCH(A133,$AE$12:$AE$188,0))</f>
        <v>#N/A</v>
      </c>
      <c r="W133" s="3"/>
      <c r="X133" s="1" t="s">
        <v>71</v>
      </c>
      <c r="Y133" s="1">
        <v>2.1</v>
      </c>
      <c r="Z133" s="1">
        <f>MATCH(Y133,$X$6:$X$10,1)</f>
        <v>1</v>
      </c>
      <c r="AB133" s="1" t="s">
        <v>12</v>
      </c>
      <c r="AC133" s="1" t="s">
        <v>27</v>
      </c>
      <c r="AE133" s="1" t="s">
        <v>65</v>
      </c>
      <c r="AF133" s="1">
        <v>29.7</v>
      </c>
      <c r="AG133" s="1" t="s">
        <v>259</v>
      </c>
      <c r="AM133" s="2"/>
    </row>
    <row r="134" spans="1:39" s="1" customFormat="1" ht="11.25">
      <c r="A134" s="1" t="s">
        <v>99</v>
      </c>
      <c r="B134" s="1" t="s">
        <v>116</v>
      </c>
      <c r="C134" s="2">
        <f t="shared" si="18"/>
        <v>23521.147342552176</v>
      </c>
      <c r="D134" s="5">
        <f t="shared" si="19"/>
        <v>0.0003888200660027271</v>
      </c>
      <c r="E134" s="5"/>
      <c r="F134" s="2">
        <v>507000</v>
      </c>
      <c r="G134" s="8">
        <v>109.144</v>
      </c>
      <c r="H134" s="2" t="e">
        <v>#N/A</v>
      </c>
      <c r="I134" s="8">
        <f t="shared" si="20"/>
        <v>0</v>
      </c>
      <c r="J134" s="8" t="e">
        <f t="shared" si="21"/>
        <v>#N/A</v>
      </c>
      <c r="K134" s="2"/>
      <c r="L134" s="2">
        <v>23530.296393949135</v>
      </c>
      <c r="M134" s="9">
        <f t="shared" si="22"/>
        <v>-0.19780913745537226</v>
      </c>
      <c r="N134" s="9">
        <f t="shared" si="23"/>
        <v>-0.05033121578906378</v>
      </c>
      <c r="O134" s="2">
        <v>9474.970386496672</v>
      </c>
      <c r="P134" s="2">
        <v>9.149051396959035</v>
      </c>
      <c r="Q134" s="2">
        <v>12641.509393252221</v>
      </c>
      <c r="R134" s="2">
        <v>1413.8064733284282</v>
      </c>
      <c r="S134" s="2" t="str">
        <f>INDEX($AC$12:$AC$188,MATCH(A134,$AB$12:$AB$188,0))</f>
        <v>Medium</v>
      </c>
      <c r="T134" s="2"/>
      <c r="U134" s="6">
        <f>INDEX($Z$12:$Z$191,MATCH(A134,$X$12:$X$191,0))</f>
        <v>2</v>
      </c>
      <c r="V134" s="2" t="str">
        <f>INDEX($AG$12:$AG$188,MATCH(A134,$AE$12:$AE$188,0))</f>
        <v>Red</v>
      </c>
      <c r="W134" s="3"/>
      <c r="X134" s="1" t="s">
        <v>127</v>
      </c>
      <c r="Y134" s="1">
        <v>2</v>
      </c>
      <c r="Z134" s="1">
        <f>MATCH(Y134,$X$6:$X$10,1)</f>
        <v>1</v>
      </c>
      <c r="AB134" s="1" t="s">
        <v>165</v>
      </c>
      <c r="AC134" s="1" t="s">
        <v>30</v>
      </c>
      <c r="AE134" s="1" t="s">
        <v>166</v>
      </c>
      <c r="AF134" s="1">
        <v>84.6</v>
      </c>
      <c r="AG134" s="1" t="s">
        <v>119</v>
      </c>
      <c r="AM134" s="2"/>
    </row>
    <row r="135" spans="1:39" s="1" customFormat="1" ht="11.25">
      <c r="A135" s="1" t="s">
        <v>175</v>
      </c>
      <c r="B135" s="1" t="s">
        <v>116</v>
      </c>
      <c r="C135" s="2">
        <f t="shared" si="18"/>
        <v>15381.101814742222</v>
      </c>
      <c r="D135" s="5">
        <f t="shared" si="19"/>
        <v>0.0005470795473266673</v>
      </c>
      <c r="E135" s="5"/>
      <c r="F135" s="2">
        <v>104000</v>
      </c>
      <c r="G135" s="8">
        <v>17.978</v>
      </c>
      <c r="H135" s="2" t="e">
        <v>#N/A</v>
      </c>
      <c r="I135" s="8">
        <f t="shared" si="20"/>
        <v>0</v>
      </c>
      <c r="J135" s="8" t="e">
        <f t="shared" si="21"/>
        <v>#N/A</v>
      </c>
      <c r="K135" s="2"/>
      <c r="L135" s="2">
        <v>15389.521106983004</v>
      </c>
      <c r="M135" s="9">
        <f t="shared" si="22"/>
        <v>-0.6375650297473173</v>
      </c>
      <c r="N135" s="9">
        <f t="shared" si="23"/>
        <v>-0.5957560004370281</v>
      </c>
      <c r="O135" s="2">
        <v>3611.2863119094286</v>
      </c>
      <c r="P135" s="2">
        <v>8.419292240782454</v>
      </c>
      <c r="Q135" s="2">
        <v>10760.524237193926</v>
      </c>
      <c r="R135" s="2">
        <v>1017.7086075924678</v>
      </c>
      <c r="S135" s="2" t="str">
        <f>INDEX($AC$12:$AC$188,MATCH(A135,$AB$12:$AB$188,0))</f>
        <v>High</v>
      </c>
      <c r="T135" s="2"/>
      <c r="U135" s="6">
        <f>INDEX($Z$12:$Z$191,MATCH(A135,$X$12:$X$191,0))</f>
        <v>1</v>
      </c>
      <c r="V135" s="2" t="e">
        <f>INDEX($AG$12:$AG$188,MATCH(A135,$AE$12:$AE$188,0))</f>
        <v>#N/A</v>
      </c>
      <c r="W135" s="3"/>
      <c r="X135" s="1" t="s">
        <v>151</v>
      </c>
      <c r="Y135" s="1">
        <v>4.8</v>
      </c>
      <c r="Z135" s="1">
        <f>MATCH(Y135,$X$6:$X$10,1)</f>
        <v>3</v>
      </c>
      <c r="AB135" s="1" t="s">
        <v>184</v>
      </c>
      <c r="AC135" s="1" t="s">
        <v>30</v>
      </c>
      <c r="AE135" s="1" t="s">
        <v>185</v>
      </c>
      <c r="AF135" s="1">
        <v>83.3</v>
      </c>
      <c r="AG135" s="1" t="s">
        <v>119</v>
      </c>
      <c r="AM135" s="2"/>
    </row>
    <row r="136" spans="1:39" s="1" customFormat="1" ht="11.25">
      <c r="A136" s="1" t="s">
        <v>136</v>
      </c>
      <c r="B136" s="1" t="s">
        <v>26</v>
      </c>
      <c r="C136" s="2">
        <f t="shared" si="18"/>
        <v>17217.099025952568</v>
      </c>
      <c r="D136" s="5">
        <f t="shared" si="19"/>
        <v>0.0020312335214721046</v>
      </c>
      <c r="E136" s="5"/>
      <c r="F136" s="2">
        <v>538100</v>
      </c>
      <c r="G136" s="8">
        <v>85.436</v>
      </c>
      <c r="H136" s="2" t="e">
        <v>#N/A</v>
      </c>
      <c r="I136" s="8">
        <f t="shared" si="20"/>
        <v>0</v>
      </c>
      <c r="J136" s="8" t="e">
        <f t="shared" si="21"/>
        <v>#N/A</v>
      </c>
      <c r="K136" s="2"/>
      <c r="L136" s="2">
        <v>17252.14215541585</v>
      </c>
      <c r="M136" s="9">
        <f t="shared" si="22"/>
        <v>-0.5369482515804059</v>
      </c>
      <c r="N136" s="9">
        <f t="shared" si="23"/>
        <v>-0.4709620283139062</v>
      </c>
      <c r="O136" s="2">
        <v>6827.898462934653</v>
      </c>
      <c r="P136" s="2">
        <v>35.04312946328268</v>
      </c>
      <c r="Q136" s="2">
        <v>8773.616575106502</v>
      </c>
      <c r="R136" s="2">
        <v>1650.6302011974044</v>
      </c>
      <c r="S136" s="2" t="str">
        <f>INDEX($AC$12:$AC$188,MATCH(A136,$AB$12:$AB$188,0))</f>
        <v>Medium</v>
      </c>
      <c r="T136" s="2"/>
      <c r="U136" s="6">
        <f>INDEX($Z$12:$Z$191,MATCH(A136,$X$12:$X$191,0))</f>
        <v>3</v>
      </c>
      <c r="V136" s="2" t="str">
        <f>INDEX($AG$12:$AG$188,MATCH(A136,$AE$12:$AE$188,0))</f>
        <v>Orange</v>
      </c>
      <c r="W136" s="3"/>
      <c r="X136" s="1" t="s">
        <v>183</v>
      </c>
      <c r="Y136" s="1">
        <v>4.3</v>
      </c>
      <c r="Z136" s="1">
        <f>MATCH(Y136,$X$6:$X$10,1)</f>
        <v>3</v>
      </c>
      <c r="AB136" s="1" t="s">
        <v>174</v>
      </c>
      <c r="AC136" s="1" t="s">
        <v>30</v>
      </c>
      <c r="AE136" s="1" t="s">
        <v>96</v>
      </c>
      <c r="AF136" s="1">
        <v>83.6</v>
      </c>
      <c r="AG136" s="1" t="s">
        <v>119</v>
      </c>
      <c r="AM136" s="2"/>
    </row>
    <row r="137" spans="1:39" s="1" customFormat="1" ht="11.25">
      <c r="A137" s="1" t="s">
        <v>189</v>
      </c>
      <c r="B137" s="1" t="s">
        <v>116</v>
      </c>
      <c r="C137" s="2">
        <f t="shared" si="18"/>
        <v>16455.483221400376</v>
      </c>
      <c r="D137" s="5">
        <f t="shared" si="19"/>
        <v>0.0006635050682716479</v>
      </c>
      <c r="E137" s="5"/>
      <c r="F137" s="2">
        <v>192000</v>
      </c>
      <c r="G137" s="8">
        <v>30.124000000000002</v>
      </c>
      <c r="H137" s="2" t="e">
        <v>#N/A</v>
      </c>
      <c r="I137" s="8">
        <f t="shared" si="20"/>
        <v>0</v>
      </c>
      <c r="J137" s="8" t="e">
        <f t="shared" si="21"/>
        <v>#N/A</v>
      </c>
      <c r="K137" s="2"/>
      <c r="L137" s="2">
        <v>16466.40876707356</v>
      </c>
      <c r="M137" s="9">
        <f t="shared" si="22"/>
        <v>-0.5793927209477466</v>
      </c>
      <c r="N137" s="9">
        <f t="shared" si="23"/>
        <v>-0.5236054743028229</v>
      </c>
      <c r="O137" s="2">
        <v>4271.832032490811</v>
      </c>
      <c r="P137" s="2">
        <v>10.925545673186004</v>
      </c>
      <c r="Q137" s="2">
        <v>10817.375323319871</v>
      </c>
      <c r="R137" s="2">
        <v>1377.200844035032</v>
      </c>
      <c r="S137" s="2" t="str">
        <f>INDEX($AC$12:$AC$188,MATCH(A137,$AB$12:$AB$188,0))</f>
        <v>Medium</v>
      </c>
      <c r="T137" s="2"/>
      <c r="U137" s="6">
        <f>INDEX($Z$12:$Z$191,MATCH(A137,$X$12:$X$191,0))</f>
        <v>3</v>
      </c>
      <c r="V137" s="2" t="str">
        <f>INDEX($AG$12:$AG$188,MATCH(A137,$AE$12:$AE$188,0))</f>
        <v>Orange</v>
      </c>
      <c r="W137" s="3"/>
      <c r="X137" s="1" t="s">
        <v>189</v>
      </c>
      <c r="Y137" s="1">
        <v>4.5</v>
      </c>
      <c r="Z137" s="1">
        <f>MATCH(Y137,$X$6:$X$10,1)</f>
        <v>3</v>
      </c>
      <c r="AB137" s="1" t="s">
        <v>95</v>
      </c>
      <c r="AC137" s="1" t="s">
        <v>30</v>
      </c>
      <c r="AE137" s="1" t="s">
        <v>76</v>
      </c>
      <c r="AF137" s="1">
        <v>81</v>
      </c>
      <c r="AG137" s="1" t="s">
        <v>119</v>
      </c>
      <c r="AM137" s="2"/>
    </row>
    <row r="138" spans="1:39" s="1" customFormat="1" ht="11.25">
      <c r="A138" s="1" t="s">
        <v>236</v>
      </c>
      <c r="B138" s="1" t="s">
        <v>116</v>
      </c>
      <c r="C138" s="2">
        <f t="shared" si="18"/>
        <v>18365.516939689966</v>
      </c>
      <c r="D138" s="5">
        <f t="shared" si="19"/>
        <v>0.00015433691494062072</v>
      </c>
      <c r="E138" s="5"/>
      <c r="F138" s="2">
        <v>244600</v>
      </c>
      <c r="G138" s="8">
        <v>31.994</v>
      </c>
      <c r="H138" s="2" t="e">
        <v>#N/A</v>
      </c>
      <c r="I138" s="8">
        <f t="shared" si="20"/>
        <v>0</v>
      </c>
      <c r="J138" s="8" t="e">
        <f t="shared" si="21"/>
        <v>#N/A</v>
      </c>
      <c r="K138" s="2"/>
      <c r="L138" s="2">
        <v>18368.351854447727</v>
      </c>
      <c r="M138" s="9">
        <f t="shared" si="22"/>
        <v>-0.4766518086889554</v>
      </c>
      <c r="N138" s="9">
        <f t="shared" si="23"/>
        <v>-0.39617696015323994</v>
      </c>
      <c r="O138" s="2">
        <v>5900.203498629647</v>
      </c>
      <c r="P138" s="2">
        <v>2.8349147577592917</v>
      </c>
      <c r="Q138" s="2">
        <v>11109.913428492708</v>
      </c>
      <c r="R138" s="2">
        <v>1358.2291268893712</v>
      </c>
      <c r="S138" s="2" t="str">
        <f>INDEX($AC$12:$AC$188,MATCH(A138,$AB$12:$AB$188,0))</f>
        <v>Medium</v>
      </c>
      <c r="T138" s="2"/>
      <c r="U138" s="6">
        <f>INDEX($Z$12:$Z$191,MATCH(A138,$X$12:$X$191,0))</f>
        <v>2</v>
      </c>
      <c r="V138" s="2" t="e">
        <f>INDEX($AG$12:$AG$188,MATCH(A138,$AE$12:$AE$188,0))</f>
        <v>#N/A</v>
      </c>
      <c r="W138" s="3"/>
      <c r="X138" s="1" t="s">
        <v>121</v>
      </c>
      <c r="Y138" s="1">
        <v>4.1</v>
      </c>
      <c r="Z138" s="1">
        <f>MATCH(Y138,$X$6:$X$10,1)</f>
        <v>3</v>
      </c>
      <c r="AB138" s="1" t="s">
        <v>147</v>
      </c>
      <c r="AC138" s="1" t="s">
        <v>87</v>
      </c>
      <c r="AE138" s="1" t="s">
        <v>14</v>
      </c>
      <c r="AF138" s="1">
        <v>80</v>
      </c>
      <c r="AG138" s="1" t="s">
        <v>119</v>
      </c>
      <c r="AM138" s="2"/>
    </row>
    <row r="139" spans="1:39" s="1" customFormat="1" ht="11.25">
      <c r="A139" s="1" t="s">
        <v>214</v>
      </c>
      <c r="B139" s="1" t="s">
        <v>209</v>
      </c>
      <c r="C139" s="2">
        <f t="shared" si="18"/>
        <v>21176.827850114303</v>
      </c>
      <c r="D139" s="5">
        <f t="shared" si="19"/>
        <v>0.02068590116312474</v>
      </c>
      <c r="E139" s="5"/>
      <c r="F139" s="2">
        <v>111000</v>
      </c>
      <c r="G139" s="8">
        <v>10.07</v>
      </c>
      <c r="H139" s="2" t="e">
        <v>#N/A</v>
      </c>
      <c r="I139" s="8">
        <f t="shared" si="20"/>
        <v>0</v>
      </c>
      <c r="J139" s="8" t="e">
        <f t="shared" si="21"/>
        <v>#N/A</v>
      </c>
      <c r="K139" s="2"/>
      <c r="L139" s="2">
        <v>21624.14272935096</v>
      </c>
      <c r="M139" s="9">
        <f t="shared" si="22"/>
        <v>-0.3007775005501021</v>
      </c>
      <c r="N139" s="9">
        <f t="shared" si="23"/>
        <v>-0.17804183490957332</v>
      </c>
      <c r="O139" s="2">
        <v>3949.745303647749</v>
      </c>
      <c r="P139" s="2">
        <v>447.31487923665634</v>
      </c>
      <c r="Q139" s="2">
        <v>15665.925355332472</v>
      </c>
      <c r="R139" s="2">
        <v>2008.4671006858166</v>
      </c>
      <c r="S139" s="2" t="str">
        <f>INDEX($AC$12:$AC$188,MATCH(A139,$AB$12:$AB$188,0))</f>
        <v>Medium</v>
      </c>
      <c r="T139" s="2"/>
      <c r="U139" s="6">
        <f>INDEX($Z$12:$Z$191,MATCH(A139,$X$12:$X$191,0))</f>
        <v>2</v>
      </c>
      <c r="V139" s="2" t="str">
        <f>INDEX($AG$12:$AG$188,MATCH(A139,$AE$12:$AE$188,0))</f>
        <v>Orange</v>
      </c>
      <c r="W139" s="3"/>
      <c r="X139" s="1" t="s">
        <v>8</v>
      </c>
      <c r="Y139" s="1">
        <v>3.6</v>
      </c>
      <c r="Z139" s="1">
        <f>MATCH(Y139,$X$6:$X$10,1)</f>
        <v>2</v>
      </c>
      <c r="AB139" s="1" t="s">
        <v>189</v>
      </c>
      <c r="AC139" s="1" t="s">
        <v>87</v>
      </c>
      <c r="AE139" s="1" t="s">
        <v>186</v>
      </c>
      <c r="AF139" s="1">
        <v>78.4</v>
      </c>
      <c r="AG139" s="1" t="s">
        <v>119</v>
      </c>
      <c r="AM139" s="2"/>
    </row>
    <row r="140" spans="1:39" s="1" customFormat="1" ht="11.25">
      <c r="A140" s="1" t="s">
        <v>147</v>
      </c>
      <c r="B140" s="1" t="s">
        <v>209</v>
      </c>
      <c r="C140" s="2">
        <f aca="true" t="shared" si="24" ref="C140:C171">L140-P140</f>
        <v>17244.984952434388</v>
      </c>
      <c r="D140" s="5">
        <f aca="true" t="shared" si="25" ref="D140:D171">P140/L140</f>
        <v>0.011817245151404213</v>
      </c>
      <c r="E140" s="5"/>
      <c r="F140" s="2">
        <v>80058</v>
      </c>
      <c r="G140" s="8">
        <v>6.878</v>
      </c>
      <c r="H140" s="2" t="e">
        <v>#N/A</v>
      </c>
      <c r="I140" s="8">
        <f aca="true" t="shared" si="26" ref="I140:I171">IF(OR(ISERROR(F140),ISERROR(G140)),0,IF(F140&lt;1000000,0,G140*1000000/F140))</f>
        <v>0</v>
      </c>
      <c r="J140" s="8" t="e">
        <f aca="true" t="shared" si="27" ref="J140:J171">F140/H140</f>
        <v>#N/A</v>
      </c>
      <c r="K140" s="2"/>
      <c r="L140" s="2">
        <v>17451.210181335915</v>
      </c>
      <c r="M140" s="9">
        <f aca="true" t="shared" si="28" ref="M140:M171">(L140-$L$9)/L$10</f>
        <v>-0.5261948117323079</v>
      </c>
      <c r="N140" s="9">
        <f aca="true" t="shared" si="29" ref="N140:N171">(L140-$C$9)/C$10</f>
        <v>-0.4576246456518907</v>
      </c>
      <c r="O140" s="2">
        <v>2279.8388125175343</v>
      </c>
      <c r="P140" s="2">
        <v>206.2252289015277</v>
      </c>
      <c r="Q140" s="2">
        <v>13494.197760718202</v>
      </c>
      <c r="R140" s="2">
        <v>1677.1672320130583</v>
      </c>
      <c r="S140" s="2" t="str">
        <f>INDEX($AC$12:$AC$188,MATCH(A140,$AB$12:$AB$188,0))</f>
        <v>Medium</v>
      </c>
      <c r="T140" s="2"/>
      <c r="U140" s="6">
        <f>INDEX($Z$12:$Z$191,MATCH(A140,$X$12:$X$191,0))</f>
        <v>4</v>
      </c>
      <c r="V140" s="2" t="e">
        <f>INDEX($AG$12:$AG$188,MATCH(A140,$AE$12:$AE$188,0))</f>
        <v>#N/A</v>
      </c>
      <c r="W140" s="3"/>
      <c r="X140" s="1" t="s">
        <v>217</v>
      </c>
      <c r="Y140" s="1">
        <v>3.5</v>
      </c>
      <c r="Z140" s="1">
        <f>MATCH(Y140,$X$6:$X$10,1)</f>
        <v>2</v>
      </c>
      <c r="AB140" s="1" t="s">
        <v>100</v>
      </c>
      <c r="AC140" s="1" t="s">
        <v>87</v>
      </c>
      <c r="AE140" s="1" t="s">
        <v>50</v>
      </c>
      <c r="AF140" s="1">
        <v>77.8</v>
      </c>
      <c r="AG140" s="1" t="s">
        <v>119</v>
      </c>
      <c r="AM140" s="2"/>
    </row>
    <row r="141" spans="1:39" s="1" customFormat="1" ht="11.25">
      <c r="A141" s="1" t="s">
        <v>104</v>
      </c>
      <c r="B141" s="1" t="s">
        <v>116</v>
      </c>
      <c r="C141" s="2">
        <f t="shared" si="24"/>
        <v>29403.32216675715</v>
      </c>
      <c r="D141" s="5">
        <f t="shared" si="25"/>
        <v>0.00015563388580430975</v>
      </c>
      <c r="E141" s="5"/>
      <c r="F141" s="2">
        <v>682000</v>
      </c>
      <c r="G141" s="8">
        <v>51.21</v>
      </c>
      <c r="H141" s="2" t="e">
        <v>#N/A</v>
      </c>
      <c r="I141" s="8">
        <f t="shared" si="26"/>
        <v>0</v>
      </c>
      <c r="J141" s="8" t="e">
        <f t="shared" si="27"/>
        <v>#N/A</v>
      </c>
      <c r="K141" s="2"/>
      <c r="L141" s="2">
        <v>29407.899032356894</v>
      </c>
      <c r="M141" s="9">
        <f t="shared" si="28"/>
        <v>0.11969261166289302</v>
      </c>
      <c r="N141" s="9">
        <f t="shared" si="29"/>
        <v>0.3434629918010317</v>
      </c>
      <c r="O141" s="2">
        <v>15220.811928953362</v>
      </c>
      <c r="P141" s="2">
        <v>4.576865599746504</v>
      </c>
      <c r="Q141" s="2">
        <v>10806.714739104369</v>
      </c>
      <c r="R141" s="2">
        <v>3380.3682550234757</v>
      </c>
      <c r="S141" s="2" t="str">
        <f>INDEX($AC$12:$AC$188,MATCH(A141,$AB$12:$AB$188,0))</f>
        <v>Medium</v>
      </c>
      <c r="T141" s="2"/>
      <c r="U141" s="6">
        <f>INDEX($Z$12:$Z$191,MATCH(A141,$X$12:$X$191,0))</f>
        <v>3</v>
      </c>
      <c r="V141" s="2" t="str">
        <f>INDEX($AG$12:$AG$188,MATCH(A141,$AE$12:$AE$188,0))</f>
        <v>Orange</v>
      </c>
      <c r="W141" s="3"/>
      <c r="X141" s="1" t="s">
        <v>214</v>
      </c>
      <c r="Y141" s="1">
        <v>3.4</v>
      </c>
      <c r="Z141" s="1">
        <f>MATCH(Y141,$X$6:$X$10,1)</f>
        <v>2</v>
      </c>
      <c r="AB141" s="1" t="s">
        <v>214</v>
      </c>
      <c r="AC141" s="1" t="s">
        <v>87</v>
      </c>
      <c r="AE141" s="1" t="s">
        <v>159</v>
      </c>
      <c r="AF141" s="1">
        <v>77.3</v>
      </c>
      <c r="AG141" s="1" t="s">
        <v>119</v>
      </c>
      <c r="AM141" s="2"/>
    </row>
    <row r="142" spans="1:39" s="1" customFormat="1" ht="11.25">
      <c r="A142" s="1" t="s">
        <v>155</v>
      </c>
      <c r="B142" s="1" t="s">
        <v>26</v>
      </c>
      <c r="C142" s="2">
        <f t="shared" si="24"/>
        <v>19917.04349017361</v>
      </c>
      <c r="D142" s="5">
        <f t="shared" si="25"/>
        <v>0.00842500683590783</v>
      </c>
      <c r="E142" s="5"/>
      <c r="F142" s="2">
        <v>89300</v>
      </c>
      <c r="G142" s="8">
        <v>5.958</v>
      </c>
      <c r="H142" s="2" t="e">
        <v>#N/A</v>
      </c>
      <c r="I142" s="8">
        <f t="shared" si="26"/>
        <v>0</v>
      </c>
      <c r="J142" s="8" t="e">
        <f t="shared" si="27"/>
        <v>#N/A</v>
      </c>
      <c r="K142" s="2"/>
      <c r="L142" s="2">
        <v>20086.27045607393</v>
      </c>
      <c r="M142" s="9">
        <f t="shared" si="28"/>
        <v>-0.3838517004790401</v>
      </c>
      <c r="N142" s="9">
        <f t="shared" si="29"/>
        <v>-0.28107792470450454</v>
      </c>
      <c r="O142" s="2">
        <v>3697.9525244725633</v>
      </c>
      <c r="P142" s="2">
        <v>169.22696590031634</v>
      </c>
      <c r="Q142" s="2">
        <v>13738.85969063691</v>
      </c>
      <c r="R142" s="2">
        <v>2649.4520138491043</v>
      </c>
      <c r="S142" s="2" t="str">
        <f>INDEX($AC$12:$AC$188,MATCH(A142,$AB$12:$AB$188,0))</f>
        <v>High</v>
      </c>
      <c r="T142" s="2"/>
      <c r="U142" s="6">
        <f>INDEX($Z$12:$Z$191,MATCH(A142,$X$12:$X$191,0))</f>
        <v>3</v>
      </c>
      <c r="V142" s="2" t="str">
        <f>INDEX($AG$12:$AG$188,MATCH(A142,$AE$12:$AE$188,0))</f>
        <v>Orange</v>
      </c>
      <c r="W142" s="3"/>
      <c r="X142" s="1" t="s">
        <v>220</v>
      </c>
      <c r="Y142" s="1">
        <v>3.4</v>
      </c>
      <c r="Z142" s="1">
        <f>MATCH(Y142,$X$6:$X$10,1)</f>
        <v>2</v>
      </c>
      <c r="AB142" s="1" t="s">
        <v>145</v>
      </c>
      <c r="AC142" s="1" t="s">
        <v>87</v>
      </c>
      <c r="AE142" s="1" t="s">
        <v>217</v>
      </c>
      <c r="AF142" s="1">
        <v>77.5</v>
      </c>
      <c r="AG142" s="1" t="s">
        <v>119</v>
      </c>
      <c r="AM142" s="2"/>
    </row>
    <row r="143" spans="1:39" s="1" customFormat="1" ht="11.25">
      <c r="A143" s="1" t="s">
        <v>14</v>
      </c>
      <c r="B143" s="1" t="s">
        <v>42</v>
      </c>
      <c r="C143" s="2">
        <f t="shared" si="24"/>
        <v>38246.11646560835</v>
      </c>
      <c r="D143" s="5">
        <f t="shared" si="25"/>
        <v>0.07236316129312385</v>
      </c>
      <c r="E143" s="5"/>
      <c r="F143" s="2">
        <v>841000</v>
      </c>
      <c r="G143" s="8">
        <v>51.32</v>
      </c>
      <c r="H143" s="2">
        <v>7</v>
      </c>
      <c r="I143" s="8">
        <f t="shared" si="26"/>
        <v>0</v>
      </c>
      <c r="J143" s="8">
        <f t="shared" si="27"/>
        <v>120142.85714285714</v>
      </c>
      <c r="K143" s="2"/>
      <c r="L143" s="2">
        <v>41229.622272141925</v>
      </c>
      <c r="M143" s="9">
        <f t="shared" si="28"/>
        <v>0.7582893384468242</v>
      </c>
      <c r="N143" s="9">
        <f t="shared" si="29"/>
        <v>1.1355080519995362</v>
      </c>
      <c r="O143" s="2">
        <v>26576.094174987153</v>
      </c>
      <c r="P143" s="2">
        <v>2983.505806533578</v>
      </c>
      <c r="Q143" s="2">
        <v>11024.661165233561</v>
      </c>
      <c r="R143" s="2">
        <v>3628.8683756142914</v>
      </c>
      <c r="S143" s="2" t="str">
        <f>INDEX($AC$12:$AC$188,MATCH(A143,$AB$12:$AB$188,0))</f>
        <v>Medium</v>
      </c>
      <c r="T143" s="2"/>
      <c r="U143" s="6">
        <f>INDEX($Z$12:$Z$191,MATCH(A143,$X$12:$X$191,0))</f>
        <v>2</v>
      </c>
      <c r="V143" s="2" t="str">
        <f>INDEX($AG$12:$AG$188,MATCH(A143,$AE$12:$AE$188,0))</f>
        <v>Orange</v>
      </c>
      <c r="W143" s="3"/>
      <c r="X143" s="1" t="s">
        <v>191</v>
      </c>
      <c r="Y143" s="1">
        <v>3.4</v>
      </c>
      <c r="Z143" s="1">
        <f>MATCH(Y143,$X$6:$X$10,1)</f>
        <v>2</v>
      </c>
      <c r="AB143" s="1" t="s">
        <v>217</v>
      </c>
      <c r="AC143" s="1" t="s">
        <v>87</v>
      </c>
      <c r="AE143" s="1" t="s">
        <v>202</v>
      </c>
      <c r="AF143" s="1">
        <v>76.6</v>
      </c>
      <c r="AG143" s="1" t="s">
        <v>119</v>
      </c>
      <c r="AM143" s="2"/>
    </row>
    <row r="144" spans="1:39" s="1" customFormat="1" ht="11.25">
      <c r="A144" s="1" t="s">
        <v>208</v>
      </c>
      <c r="B144" s="1" t="s">
        <v>209</v>
      </c>
      <c r="C144" s="2">
        <f t="shared" si="24"/>
        <v>22598.044568748446</v>
      </c>
      <c r="D144" s="5">
        <f t="shared" si="25"/>
        <v>0.18099075191909073</v>
      </c>
      <c r="E144" s="5"/>
      <c r="F144" s="2">
        <v>760168</v>
      </c>
      <c r="G144" s="8">
        <v>43.912</v>
      </c>
      <c r="H144" s="2" t="e">
        <v>#N/A</v>
      </c>
      <c r="I144" s="8">
        <f t="shared" si="26"/>
        <v>0</v>
      </c>
      <c r="J144" s="8" t="e">
        <f t="shared" si="27"/>
        <v>#N/A</v>
      </c>
      <c r="K144" s="2"/>
      <c r="L144" s="2">
        <v>27591.928444886136</v>
      </c>
      <c r="M144" s="9">
        <f t="shared" si="28"/>
        <v>0.02159584103372319</v>
      </c>
      <c r="N144" s="9">
        <f t="shared" si="29"/>
        <v>0.22179455953462507</v>
      </c>
      <c r="O144" s="2">
        <v>10769.771342601138</v>
      </c>
      <c r="P144" s="2">
        <v>4993.883876137689</v>
      </c>
      <c r="Q144" s="2">
        <v>13069.84506081425</v>
      </c>
      <c r="R144" s="2">
        <v>3752.3159696170974</v>
      </c>
      <c r="S144" s="2" t="str">
        <f>INDEX($AC$12:$AC$188,MATCH(A144,$AB$12:$AB$188,0))</f>
        <v>Medium</v>
      </c>
      <c r="T144" s="2"/>
      <c r="U144" s="6">
        <f>INDEX($Z$12:$Z$191,MATCH(A144,$X$12:$X$191,0))</f>
        <v>2</v>
      </c>
      <c r="V144" s="2" t="str">
        <f>INDEX($AG$12:$AG$188,MATCH(A144,$AE$12:$AE$188,0))</f>
        <v>Orange</v>
      </c>
      <c r="W144" s="3"/>
      <c r="X144" s="1" t="s">
        <v>176</v>
      </c>
      <c r="Y144" s="1">
        <v>3.3</v>
      </c>
      <c r="Z144" s="1">
        <f>MATCH(Y144,$X$6:$X$10,1)</f>
        <v>2</v>
      </c>
      <c r="AB144" s="1" t="s">
        <v>190</v>
      </c>
      <c r="AC144" s="1" t="s">
        <v>87</v>
      </c>
      <c r="AE144" s="1" t="s">
        <v>9</v>
      </c>
      <c r="AF144" s="1">
        <v>75.6</v>
      </c>
      <c r="AG144" s="1" t="s">
        <v>119</v>
      </c>
      <c r="AM144" s="2"/>
    </row>
    <row r="145" spans="1:39" s="1" customFormat="1" ht="11.25">
      <c r="A145" s="1" t="s">
        <v>203</v>
      </c>
      <c r="B145" s="1" t="s">
        <v>116</v>
      </c>
      <c r="C145" s="2">
        <f t="shared" si="24"/>
        <v>19278.248827339736</v>
      </c>
      <c r="D145" s="5">
        <f t="shared" si="25"/>
        <v>0.00216134141594762</v>
      </c>
      <c r="E145" s="5"/>
      <c r="F145" s="2">
        <v>319355</v>
      </c>
      <c r="G145" s="8">
        <v>17.218</v>
      </c>
      <c r="H145" s="2" t="e">
        <v>#N/A</v>
      </c>
      <c r="I145" s="8">
        <f t="shared" si="26"/>
        <v>0</v>
      </c>
      <c r="J145" s="8" t="e">
        <f t="shared" si="27"/>
        <v>#N/A</v>
      </c>
      <c r="K145" s="2"/>
      <c r="L145" s="2">
        <v>19320.00595636959</v>
      </c>
      <c r="M145" s="9">
        <f t="shared" si="28"/>
        <v>-0.42524448150060085</v>
      </c>
      <c r="N145" s="9">
        <f t="shared" si="29"/>
        <v>-0.33241697227700856</v>
      </c>
      <c r="O145" s="2">
        <v>8089.924995063334</v>
      </c>
      <c r="P145" s="2">
        <v>41.7571290298563</v>
      </c>
      <c r="Q145" s="2">
        <v>9545.52252575968</v>
      </c>
      <c r="R145" s="2">
        <v>1684.5610252724875</v>
      </c>
      <c r="S145" s="2" t="str">
        <f>INDEX($AC$12:$AC$188,MATCH(A145,$AB$12:$AB$188,0))</f>
        <v>Medium</v>
      </c>
      <c r="T145" s="2"/>
      <c r="U145" s="6">
        <f>INDEX($Z$12:$Z$191,MATCH(A145,$X$12:$X$191,0))</f>
        <v>2</v>
      </c>
      <c r="V145" s="2" t="str">
        <f>INDEX($AG$12:$AG$188,MATCH(A145,$AE$12:$AE$188,0))</f>
        <v>Orange</v>
      </c>
      <c r="W145" s="3"/>
      <c r="X145" s="1" t="s">
        <v>225</v>
      </c>
      <c r="Y145" s="1">
        <v>3.3</v>
      </c>
      <c r="Z145" s="1">
        <f>MATCH(Y145,$X$6:$X$10,1)</f>
        <v>2</v>
      </c>
      <c r="AB145" s="1" t="s">
        <v>202</v>
      </c>
      <c r="AC145" s="1" t="s">
        <v>87</v>
      </c>
      <c r="AE145" s="1" t="s">
        <v>172</v>
      </c>
      <c r="AF145" s="1">
        <v>75</v>
      </c>
      <c r="AG145" s="1" t="s">
        <v>119</v>
      </c>
      <c r="AM145" s="2"/>
    </row>
    <row r="146" spans="1:39" s="1" customFormat="1" ht="11.25">
      <c r="A146" s="1" t="s">
        <v>231</v>
      </c>
      <c r="B146" s="1" t="s">
        <v>209</v>
      </c>
      <c r="C146" s="2">
        <f t="shared" si="24"/>
        <v>19209.399027000505</v>
      </c>
      <c r="D146" s="5">
        <f t="shared" si="25"/>
        <v>0.0697264850257487</v>
      </c>
      <c r="E146" s="5"/>
      <c r="F146" s="2">
        <v>480000</v>
      </c>
      <c r="G146" s="8">
        <v>23.326</v>
      </c>
      <c r="H146" s="2" t="e">
        <v>#N/A</v>
      </c>
      <c r="I146" s="8">
        <f t="shared" si="26"/>
        <v>0</v>
      </c>
      <c r="J146" s="8" t="e">
        <f t="shared" si="27"/>
        <v>#N/A</v>
      </c>
      <c r="K146" s="2"/>
      <c r="L146" s="2">
        <v>20649.194798942754</v>
      </c>
      <c r="M146" s="9">
        <f t="shared" si="28"/>
        <v>-0.3534431352054748</v>
      </c>
      <c r="N146" s="9">
        <f t="shared" si="29"/>
        <v>-0.24336248880813438</v>
      </c>
      <c r="O146" s="2">
        <v>5280.690912962372</v>
      </c>
      <c r="P146" s="2">
        <v>1439.7957719422498</v>
      </c>
      <c r="Q146" s="2">
        <v>12265.288173566076</v>
      </c>
      <c r="R146" s="2">
        <v>3103.2180268755237</v>
      </c>
      <c r="S146" s="2" t="str">
        <f>INDEX($AC$12:$AC$188,MATCH(A146,$AB$12:$AB$188,0))</f>
        <v>Medium</v>
      </c>
      <c r="T146" s="2"/>
      <c r="U146" s="6">
        <f>INDEX($Z$12:$Z$191,MATCH(A146,$X$12:$X$191,0))</f>
        <v>2</v>
      </c>
      <c r="V146" s="2" t="str">
        <f>INDEX($AG$12:$AG$188,MATCH(A146,$AE$12:$AE$188,0))</f>
        <v>Orange</v>
      </c>
      <c r="W146" s="3"/>
      <c r="X146" s="1" t="s">
        <v>224</v>
      </c>
      <c r="Y146" s="1">
        <v>3.3</v>
      </c>
      <c r="Z146" s="1">
        <f>MATCH(Y146,$X$6:$X$10,1)</f>
        <v>2</v>
      </c>
      <c r="AB146" s="1" t="s">
        <v>70</v>
      </c>
      <c r="AC146" s="1" t="s">
        <v>87</v>
      </c>
      <c r="AE146" s="1" t="s">
        <v>177</v>
      </c>
      <c r="AF146" s="1">
        <v>72.9</v>
      </c>
      <c r="AG146" s="1" t="s">
        <v>119</v>
      </c>
      <c r="AM146" s="2"/>
    </row>
    <row r="147" spans="1:39" s="1" customFormat="1" ht="11.25">
      <c r="A147" s="1" t="s">
        <v>202</v>
      </c>
      <c r="B147" s="1" t="s">
        <v>116</v>
      </c>
      <c r="C147" s="2">
        <f t="shared" si="24"/>
        <v>19547.019968963654</v>
      </c>
      <c r="D147" s="5">
        <f t="shared" si="25"/>
        <v>0.001434999707869384</v>
      </c>
      <c r="E147" s="5"/>
      <c r="F147" s="2">
        <v>833000</v>
      </c>
      <c r="G147" s="8">
        <v>37.681999999999995</v>
      </c>
      <c r="H147" s="2" t="e">
        <v>#N/A</v>
      </c>
      <c r="I147" s="8">
        <f t="shared" si="26"/>
        <v>0</v>
      </c>
      <c r="J147" s="8" t="e">
        <f t="shared" si="27"/>
        <v>#N/A</v>
      </c>
      <c r="K147" s="2"/>
      <c r="L147" s="2">
        <v>19575.110246448818</v>
      </c>
      <c r="M147" s="9">
        <f t="shared" si="28"/>
        <v>-0.4114640231588866</v>
      </c>
      <c r="N147" s="9">
        <f t="shared" si="29"/>
        <v>-0.31532520919861895</v>
      </c>
      <c r="O147" s="2">
        <v>5162.694022312942</v>
      </c>
      <c r="P147" s="2">
        <v>28.090277485165036</v>
      </c>
      <c r="Q147" s="2">
        <v>13011.091460911417</v>
      </c>
      <c r="R147" s="2">
        <v>1401.3259671168823</v>
      </c>
      <c r="S147" s="2" t="str">
        <f>INDEX($AC$12:$AC$188,MATCH(A147,$AB$12:$AB$188,0))</f>
        <v>Medium</v>
      </c>
      <c r="T147" s="2"/>
      <c r="U147" s="6" t="e">
        <f>INDEX($Z$12:$Z$191,MATCH(A147,$X$12:$X$191,0))</f>
        <v>#N/A</v>
      </c>
      <c r="V147" s="2" t="str">
        <f>INDEX($AG$12:$AG$188,MATCH(A147,$AE$12:$AE$188,0))</f>
        <v>Orange</v>
      </c>
      <c r="W147" s="3"/>
      <c r="X147" s="1" t="s">
        <v>50</v>
      </c>
      <c r="Y147" s="1">
        <v>3</v>
      </c>
      <c r="Z147" s="1">
        <f>MATCH(Y147,$X$6:$X$10,1)</f>
        <v>2</v>
      </c>
      <c r="AB147" s="1" t="s">
        <v>50</v>
      </c>
      <c r="AC147" s="1" t="s">
        <v>87</v>
      </c>
      <c r="AE147" s="1" t="s">
        <v>229</v>
      </c>
      <c r="AF147" s="1">
        <v>72.3</v>
      </c>
      <c r="AG147" s="1" t="s">
        <v>119</v>
      </c>
      <c r="AM147" s="2"/>
    </row>
    <row r="148" spans="1:39" s="1" customFormat="1" ht="11.25">
      <c r="A148" s="1" t="s">
        <v>105</v>
      </c>
      <c r="B148" s="1" t="s">
        <v>26</v>
      </c>
      <c r="C148" s="2">
        <f t="shared" si="24"/>
        <v>43735.01275046295</v>
      </c>
      <c r="D148" s="5">
        <f t="shared" si="25"/>
        <v>0.1695952251763429</v>
      </c>
      <c r="E148" s="5"/>
      <c r="F148" s="2">
        <v>530000</v>
      </c>
      <c r="G148" s="8">
        <v>20.601999999999997</v>
      </c>
      <c r="H148" s="2" t="e">
        <v>#N/A</v>
      </c>
      <c r="I148" s="8">
        <f t="shared" si="26"/>
        <v>0</v>
      </c>
      <c r="J148" s="8" t="e">
        <f t="shared" si="27"/>
        <v>#N/A</v>
      </c>
      <c r="K148" s="2"/>
      <c r="L148" s="2">
        <v>52667.101727287656</v>
      </c>
      <c r="M148" s="9">
        <f t="shared" si="28"/>
        <v>1.3761296308107775</v>
      </c>
      <c r="N148" s="9">
        <f t="shared" si="29"/>
        <v>1.9018091165586137</v>
      </c>
      <c r="O148" s="2">
        <v>37036.551327108085</v>
      </c>
      <c r="P148" s="2">
        <v>8932.088976824709</v>
      </c>
      <c r="Q148" s="2">
        <v>10305.38138120663</v>
      </c>
      <c r="R148" s="2">
        <v>5325.16694065787</v>
      </c>
      <c r="S148" s="2" t="str">
        <f>INDEX($AC$12:$AC$188,MATCH(A148,$AB$12:$AB$188,0))</f>
        <v>Medium</v>
      </c>
      <c r="T148" s="2"/>
      <c r="U148" s="6">
        <f>INDEX($Z$12:$Z$191,MATCH(A148,$X$12:$X$191,0))</f>
        <v>1</v>
      </c>
      <c r="V148" s="2" t="str">
        <f>INDEX($AG$12:$AG$188,MATCH(A148,$AE$12:$AE$188,0))</f>
        <v>Orange</v>
      </c>
      <c r="W148" s="3"/>
      <c r="X148" s="1" t="s">
        <v>205</v>
      </c>
      <c r="Y148" s="1">
        <v>3</v>
      </c>
      <c r="Z148" s="1">
        <f>MATCH(Y148,$X$6:$X$10,1)</f>
        <v>2</v>
      </c>
      <c r="AB148" s="1" t="s">
        <v>238</v>
      </c>
      <c r="AC148" s="1" t="s">
        <v>87</v>
      </c>
      <c r="AE148" s="1" t="s">
        <v>165</v>
      </c>
      <c r="AF148" s="1">
        <v>72.2</v>
      </c>
      <c r="AG148" s="1" t="s">
        <v>119</v>
      </c>
      <c r="AM148" s="2"/>
    </row>
    <row r="149" spans="1:39" s="1" customFormat="1" ht="11.25">
      <c r="A149" s="1" t="s">
        <v>176</v>
      </c>
      <c r="B149" s="1" t="s">
        <v>116</v>
      </c>
      <c r="C149" s="2">
        <f t="shared" si="24"/>
        <v>27401.455009941277</v>
      </c>
      <c r="D149" s="5">
        <f t="shared" si="25"/>
        <v>9.614569364901866E-05</v>
      </c>
      <c r="E149" s="5"/>
      <c r="F149" s="2">
        <v>100000</v>
      </c>
      <c r="G149" s="8">
        <v>2.4579999999999997</v>
      </c>
      <c r="H149" s="2" t="e">
        <v>#N/A</v>
      </c>
      <c r="I149" s="8">
        <f t="shared" si="26"/>
        <v>0</v>
      </c>
      <c r="J149" s="8" t="e">
        <f t="shared" si="27"/>
        <v>#N/A</v>
      </c>
      <c r="K149" s="2"/>
      <c r="L149" s="2">
        <v>27404.089795163454</v>
      </c>
      <c r="M149" s="9">
        <f t="shared" si="28"/>
        <v>0.011448999964671112</v>
      </c>
      <c r="N149" s="9">
        <f t="shared" si="29"/>
        <v>0.20920953520191934</v>
      </c>
      <c r="O149" s="2">
        <v>9139.572062699404</v>
      </c>
      <c r="P149" s="2">
        <v>2.6347852221759838</v>
      </c>
      <c r="Q149" s="2">
        <v>17621.167984463864</v>
      </c>
      <c r="R149" s="2">
        <v>643.3556434087021</v>
      </c>
      <c r="S149" s="2" t="e">
        <f>INDEX($AC$12:$AC$188,MATCH(A149,$AB$12:$AB$188,0))</f>
        <v>#N/A</v>
      </c>
      <c r="T149" s="2"/>
      <c r="U149" s="6">
        <f>INDEX($Z$12:$Z$191,MATCH(A149,$X$12:$X$191,0))</f>
        <v>2</v>
      </c>
      <c r="V149" s="2" t="e">
        <f>INDEX($AG$12:$AG$188,MATCH(A149,$AE$12:$AE$188,0))</f>
        <v>#N/A</v>
      </c>
      <c r="W149" s="3"/>
      <c r="X149" s="1" t="s">
        <v>63</v>
      </c>
      <c r="Y149" s="1">
        <v>2.9</v>
      </c>
      <c r="Z149" s="1">
        <f>MATCH(Y149,$X$6:$X$10,1)</f>
        <v>2</v>
      </c>
      <c r="AB149" s="1" t="s">
        <v>76</v>
      </c>
      <c r="AC149" s="1" t="s">
        <v>87</v>
      </c>
      <c r="AE149" s="1" t="s">
        <v>173</v>
      </c>
      <c r="AF149" s="1">
        <v>72.9</v>
      </c>
      <c r="AG149" s="1" t="s">
        <v>119</v>
      </c>
      <c r="AM149" s="2"/>
    </row>
    <row r="150" spans="1:39" s="1" customFormat="1" ht="11.25">
      <c r="A150" s="1" t="s">
        <v>152</v>
      </c>
      <c r="B150" s="1" t="s">
        <v>26</v>
      </c>
      <c r="C150" s="2">
        <f t="shared" si="24"/>
        <v>26876.03149477654</v>
      </c>
      <c r="D150" s="5">
        <f t="shared" si="25"/>
        <v>0.0015522998209973405</v>
      </c>
      <c r="E150" s="5"/>
      <c r="F150" s="2">
        <v>738000</v>
      </c>
      <c r="G150" s="8">
        <v>14.62</v>
      </c>
      <c r="H150" s="2" t="e">
        <v>#N/A</v>
      </c>
      <c r="I150" s="8">
        <f t="shared" si="26"/>
        <v>0</v>
      </c>
      <c r="J150" s="8" t="e">
        <f t="shared" si="27"/>
        <v>#N/A</v>
      </c>
      <c r="K150" s="2"/>
      <c r="L150" s="2">
        <v>26917.816015759443</v>
      </c>
      <c r="M150" s="9">
        <f t="shared" si="28"/>
        <v>-0.014818984621804442</v>
      </c>
      <c r="N150" s="9">
        <f t="shared" si="29"/>
        <v>0.17662961964571589</v>
      </c>
      <c r="O150" s="2">
        <v>15445.336783054583</v>
      </c>
      <c r="P150" s="2">
        <v>41.78452098290273</v>
      </c>
      <c r="Q150" s="2">
        <v>8397.320573650075</v>
      </c>
      <c r="R150" s="2">
        <v>3075.1653549423017</v>
      </c>
      <c r="S150" s="2" t="str">
        <f>INDEX($AC$12:$AC$188,MATCH(A150,$AB$12:$AB$188,0))</f>
        <v>Medium</v>
      </c>
      <c r="T150" s="2"/>
      <c r="U150" s="6">
        <f>INDEX($Z$12:$Z$191,MATCH(A150,$X$12:$X$191,0))</f>
        <v>2</v>
      </c>
      <c r="V150" s="2" t="str">
        <f>INDEX($AG$12:$AG$188,MATCH(A150,$AE$12:$AE$188,0))</f>
        <v>Orange</v>
      </c>
      <c r="W150" s="3"/>
      <c r="X150" s="1" t="s">
        <v>236</v>
      </c>
      <c r="Y150" s="1">
        <v>3.1</v>
      </c>
      <c r="Z150" s="1">
        <f>MATCH(Y150,$X$6:$X$10,1)</f>
        <v>2</v>
      </c>
      <c r="AB150" s="1" t="s">
        <v>193</v>
      </c>
      <c r="AC150" s="1" t="s">
        <v>87</v>
      </c>
      <c r="AE150" s="1" t="s">
        <v>100</v>
      </c>
      <c r="AF150" s="1">
        <v>70.2</v>
      </c>
      <c r="AG150" s="1" t="s">
        <v>119</v>
      </c>
      <c r="AM150" s="2"/>
    </row>
    <row r="151" spans="1:39" s="1" customFormat="1" ht="11.25">
      <c r="A151" s="1" t="s">
        <v>100</v>
      </c>
      <c r="B151" s="1" t="s">
        <v>209</v>
      </c>
      <c r="C151" s="2">
        <f t="shared" si="24"/>
        <v>17850.569609649858</v>
      </c>
      <c r="D151" s="5">
        <f t="shared" si="25"/>
        <v>0.031959092714355056</v>
      </c>
      <c r="E151" s="5"/>
      <c r="F151" s="2">
        <v>294000</v>
      </c>
      <c r="G151" s="8">
        <v>5.6339999999999995</v>
      </c>
      <c r="H151" s="2" t="e">
        <v>#N/A</v>
      </c>
      <c r="I151" s="8">
        <f t="shared" si="26"/>
        <v>0</v>
      </c>
      <c r="J151" s="8" t="e">
        <f t="shared" si="27"/>
        <v>#N/A</v>
      </c>
      <c r="K151" s="2"/>
      <c r="L151" s="2">
        <v>18439.891822032885</v>
      </c>
      <c r="M151" s="9">
        <f t="shared" si="28"/>
        <v>-0.4727872968739299</v>
      </c>
      <c r="N151" s="9">
        <f t="shared" si="29"/>
        <v>-0.39138384524238734</v>
      </c>
      <c r="O151" s="2">
        <v>5203.818937526426</v>
      </c>
      <c r="P151" s="2">
        <v>589.3222123830266</v>
      </c>
      <c r="Q151" s="2">
        <v>10341.434714277737</v>
      </c>
      <c r="R151" s="2">
        <v>2894.637771342412</v>
      </c>
      <c r="S151" s="2" t="str">
        <f>INDEX($AC$12:$AC$188,MATCH(A151,$AB$12:$AB$188,0))</f>
        <v>Medium</v>
      </c>
      <c r="T151" s="2"/>
      <c r="U151" s="6">
        <f>INDEX($Z$12:$Z$191,MATCH(A151,$X$12:$X$191,0))</f>
        <v>2</v>
      </c>
      <c r="V151" s="2" t="str">
        <f>INDEX($AG$12:$AG$188,MATCH(A151,$AE$12:$AE$188,0))</f>
        <v>Orange</v>
      </c>
      <c r="W151" s="3"/>
      <c r="X151" s="1" t="s">
        <v>118</v>
      </c>
      <c r="Y151" s="1">
        <v>2.9</v>
      </c>
      <c r="Z151" s="1">
        <f>MATCH(Y151,$X$6:$X$10,1)</f>
        <v>2</v>
      </c>
      <c r="AB151" s="1" t="s">
        <v>90</v>
      </c>
      <c r="AC151" s="1" t="s">
        <v>87</v>
      </c>
      <c r="AE151" s="1" t="s">
        <v>89</v>
      </c>
      <c r="AF151" s="1">
        <v>69.7</v>
      </c>
      <c r="AG151" s="1" t="s">
        <v>119</v>
      </c>
      <c r="AM151" s="2"/>
    </row>
    <row r="152" spans="1:39" s="1" customFormat="1" ht="11.25">
      <c r="A152" s="1" t="s">
        <v>91</v>
      </c>
      <c r="B152" s="1" t="s">
        <v>209</v>
      </c>
      <c r="C152" s="2">
        <f t="shared" si="24"/>
        <v>15333.938712335477</v>
      </c>
      <c r="D152" s="5">
        <f t="shared" si="25"/>
        <v>0.07101059697213306</v>
      </c>
      <c r="E152" s="5"/>
      <c r="F152" s="2">
        <v>306000</v>
      </c>
      <c r="G152" s="8">
        <v>3.378</v>
      </c>
      <c r="H152" s="2" t="e">
        <v>#N/A</v>
      </c>
      <c r="I152" s="8">
        <f t="shared" si="26"/>
        <v>0</v>
      </c>
      <c r="J152" s="8" t="e">
        <f t="shared" si="27"/>
        <v>#N/A</v>
      </c>
      <c r="K152" s="2"/>
      <c r="L152" s="2">
        <v>16506.042654907986</v>
      </c>
      <c r="M152" s="9">
        <f t="shared" si="28"/>
        <v>-0.5772517411153304</v>
      </c>
      <c r="N152" s="9">
        <f t="shared" si="29"/>
        <v>-0.520950038674786</v>
      </c>
      <c r="O152" s="2">
        <v>2784.6936730285283</v>
      </c>
      <c r="P152" s="2">
        <v>1172.1039425725082</v>
      </c>
      <c r="Q152" s="2">
        <v>12533.060151882946</v>
      </c>
      <c r="R152" s="2">
        <v>1188.288829996511</v>
      </c>
      <c r="S152" s="2" t="str">
        <f>INDEX($AC$12:$AC$188,MATCH(A152,$AB$12:$AB$188,0))</f>
        <v>High</v>
      </c>
      <c r="T152" s="2"/>
      <c r="U152" s="6">
        <f>INDEX($Z$12:$Z$191,MATCH(A152,$X$12:$X$191,0))</f>
        <v>4</v>
      </c>
      <c r="V152" s="2" t="str">
        <f>INDEX($AG$12:$AG$188,MATCH(A152,$AE$12:$AE$188,0))</f>
        <v>Yellow</v>
      </c>
      <c r="W152" s="3"/>
      <c r="X152" s="1" t="s">
        <v>243</v>
      </c>
      <c r="Y152" s="1">
        <v>2.8</v>
      </c>
      <c r="Z152" s="1">
        <f>MATCH(Y152,$X$6:$X$10,1)</f>
        <v>2</v>
      </c>
      <c r="AB152" s="1" t="s">
        <v>185</v>
      </c>
      <c r="AC152" s="1" t="s">
        <v>87</v>
      </c>
      <c r="AE152" s="1" t="s">
        <v>8</v>
      </c>
      <c r="AF152" s="1">
        <v>70.9</v>
      </c>
      <c r="AG152" s="1" t="s">
        <v>119</v>
      </c>
      <c r="AM152" s="2"/>
    </row>
    <row r="153" spans="1:39" s="1" customFormat="1" ht="11.25">
      <c r="A153" s="1" t="s">
        <v>84</v>
      </c>
      <c r="B153" s="1" t="s">
        <v>42</v>
      </c>
      <c r="C153" s="2">
        <f t="shared" si="24"/>
        <v>11667.210818632622</v>
      </c>
      <c r="D153" s="5">
        <f t="shared" si="25"/>
        <v>0.00500242901695597</v>
      </c>
      <c r="E153" s="5"/>
      <c r="F153" s="2">
        <v>793000</v>
      </c>
      <c r="G153" s="8">
        <v>0.736</v>
      </c>
      <c r="H153" s="2" t="e">
        <v>#N/A</v>
      </c>
      <c r="I153" s="8">
        <f t="shared" si="26"/>
        <v>0</v>
      </c>
      <c r="J153" s="8" t="e">
        <f t="shared" si="27"/>
        <v>#N/A</v>
      </c>
      <c r="K153" s="2"/>
      <c r="L153" s="2">
        <v>11725.86864418732</v>
      </c>
      <c r="M153" s="9">
        <f t="shared" si="28"/>
        <v>-0.8354715805403095</v>
      </c>
      <c r="N153" s="9">
        <f t="shared" si="29"/>
        <v>-0.841217493366901</v>
      </c>
      <c r="O153" s="2">
        <v>1140.218268183844</v>
      </c>
      <c r="P153" s="2">
        <v>58.65782555469681</v>
      </c>
      <c r="Q153" s="2">
        <v>9118.513023316165</v>
      </c>
      <c r="R153" s="2">
        <v>1467.137070614186</v>
      </c>
      <c r="S153" s="2" t="str">
        <f>INDEX($AC$12:$AC$188,MATCH(A153,$AB$12:$AB$188,0))</f>
        <v>High</v>
      </c>
      <c r="T153" s="2"/>
      <c r="U153" s="6">
        <f>INDEX($Z$12:$Z$191,MATCH(A153,$X$12:$X$191,0))</f>
        <v>3</v>
      </c>
      <c r="V153" s="2" t="str">
        <f>INDEX($AG$12:$AG$188,MATCH(A153,$AE$12:$AE$188,0))</f>
        <v>Yellow</v>
      </c>
      <c r="W153" s="3"/>
      <c r="X153" s="1" t="s">
        <v>107</v>
      </c>
      <c r="Y153" s="1">
        <v>2.9</v>
      </c>
      <c r="Z153" s="1">
        <f>MATCH(Y153,$X$6:$X$10,1)</f>
        <v>2</v>
      </c>
      <c r="AB153" s="1" t="s">
        <v>172</v>
      </c>
      <c r="AC153" s="1" t="s">
        <v>87</v>
      </c>
      <c r="AE153" s="1" t="s">
        <v>246</v>
      </c>
      <c r="AF153" s="1">
        <v>67</v>
      </c>
      <c r="AG153" s="1" t="s">
        <v>119</v>
      </c>
      <c r="AM153" s="2"/>
    </row>
    <row r="154" spans="1:39" s="1" customFormat="1" ht="11.25">
      <c r="A154" s="1" t="s">
        <v>130</v>
      </c>
      <c r="B154" s="1" t="s">
        <v>250</v>
      </c>
      <c r="C154" s="2">
        <f t="shared" si="24"/>
        <v>11065.24318156929</v>
      </c>
      <c r="D154" s="5">
        <f t="shared" si="25"/>
        <v>0.001383277691905465</v>
      </c>
      <c r="E154" s="5"/>
      <c r="F154" s="2">
        <v>408000</v>
      </c>
      <c r="G154" s="8">
        <v>0.046</v>
      </c>
      <c r="H154" s="2" t="e">
        <v>#N/A</v>
      </c>
      <c r="I154" s="8">
        <f t="shared" si="26"/>
        <v>0</v>
      </c>
      <c r="J154" s="8" t="e">
        <f t="shared" si="27"/>
        <v>#N/A</v>
      </c>
      <c r="K154" s="2"/>
      <c r="L154" s="2">
        <v>11080.570687815327</v>
      </c>
      <c r="M154" s="9">
        <f t="shared" si="28"/>
        <v>-0.8703298794854816</v>
      </c>
      <c r="N154" s="9">
        <f t="shared" si="29"/>
        <v>-0.884451888922749</v>
      </c>
      <c r="O154" s="2">
        <v>675.8557897766199</v>
      </c>
      <c r="P154" s="2">
        <v>15.327506246036537</v>
      </c>
      <c r="Q154" s="2">
        <v>9668.029206746993</v>
      </c>
      <c r="R154" s="2">
        <v>736.68645533288</v>
      </c>
      <c r="S154" s="2" t="str">
        <f>INDEX($AC$12:$AC$188,MATCH(A154,$AB$12:$AB$188,0))</f>
        <v>High</v>
      </c>
      <c r="T154" s="2"/>
      <c r="U154" s="6">
        <f>INDEX($Z$12:$Z$191,MATCH(A154,$X$12:$X$191,0))</f>
        <v>4</v>
      </c>
      <c r="V154" s="2" t="str">
        <f>INDEX($AG$12:$AG$188,MATCH(A154,$AE$12:$AE$188,0))</f>
        <v>Yellow</v>
      </c>
      <c r="W154" s="3"/>
      <c r="X154" s="1" t="s">
        <v>85</v>
      </c>
      <c r="Y154" s="1">
        <v>2.7</v>
      </c>
      <c r="Z154" s="1">
        <f>MATCH(Y154,$X$6:$X$10,1)</f>
        <v>2</v>
      </c>
      <c r="AB154" s="1" t="s">
        <v>200</v>
      </c>
      <c r="AC154" s="1" t="s">
        <v>87</v>
      </c>
      <c r="AE154" s="1" t="s">
        <v>191</v>
      </c>
      <c r="AF154" s="1">
        <v>76.9</v>
      </c>
      <c r="AG154" s="1" t="s">
        <v>119</v>
      </c>
      <c r="AM154" s="2"/>
    </row>
    <row r="155" spans="1:39" s="1" customFormat="1" ht="11.25">
      <c r="A155" s="1" t="s">
        <v>197</v>
      </c>
      <c r="B155" s="1" t="s">
        <v>188</v>
      </c>
      <c r="C155" s="2">
        <f t="shared" si="24"/>
        <v>24209.854584148416</v>
      </c>
      <c r="D155" s="5">
        <f t="shared" si="25"/>
        <v>0.0019086644593817737</v>
      </c>
      <c r="E155" s="5"/>
      <c r="F155" s="2">
        <v>16448000</v>
      </c>
      <c r="G155" s="8" t="e">
        <v>#N/A</v>
      </c>
      <c r="H155" s="2" t="e">
        <v>#N/A</v>
      </c>
      <c r="I155" s="8">
        <f t="shared" si="26"/>
        <v>0</v>
      </c>
      <c r="J155" s="8" t="e">
        <f t="shared" si="27"/>
        <v>#N/A</v>
      </c>
      <c r="K155" s="2"/>
      <c r="L155" s="2">
        <v>24256.15143832012</v>
      </c>
      <c r="M155" s="9">
        <f t="shared" si="28"/>
        <v>-0.15859923158522385</v>
      </c>
      <c r="N155" s="9">
        <f t="shared" si="29"/>
        <v>-0.0016995661849354745</v>
      </c>
      <c r="O155" s="2">
        <v>3422.183060805211</v>
      </c>
      <c r="P155" s="2">
        <v>46.29685417170371</v>
      </c>
      <c r="Q155" s="2">
        <v>16204.138152170119</v>
      </c>
      <c r="R155" s="2">
        <v>4629.8244071592135</v>
      </c>
      <c r="S155" s="2" t="str">
        <f>INDEX($AC$12:$AC$188,MATCH(A155,$AB$12:$AB$188,0))</f>
        <v>Medium</v>
      </c>
      <c r="T155" s="2"/>
      <c r="U155" s="6">
        <f>INDEX($Z$12:$Z$191,MATCH(A155,$X$12:$X$191,0))</f>
        <v>1</v>
      </c>
      <c r="V155" s="2" t="str">
        <f>INDEX($AG$12:$AG$188,MATCH(A155,$AE$12:$AE$188,0))</f>
        <v>Orange</v>
      </c>
      <c r="W155" s="3"/>
      <c r="X155" s="1" t="s">
        <v>109</v>
      </c>
      <c r="Y155" s="1">
        <v>3.3</v>
      </c>
      <c r="Z155" s="1">
        <f>MATCH(Y155,$X$6:$X$10,1)</f>
        <v>2</v>
      </c>
      <c r="AB155" s="1" t="s">
        <v>177</v>
      </c>
      <c r="AC155" s="1" t="s">
        <v>87</v>
      </c>
      <c r="AE155" s="1" t="s">
        <v>132</v>
      </c>
      <c r="AF155" s="1">
        <v>62.7</v>
      </c>
      <c r="AG155" s="1" t="s">
        <v>119</v>
      </c>
      <c r="AM155" s="2"/>
    </row>
    <row r="156" spans="1:39" s="1" customFormat="1" ht="11.25">
      <c r="A156" s="1" t="s">
        <v>125</v>
      </c>
      <c r="B156" s="1" t="s">
        <v>188</v>
      </c>
      <c r="C156" s="2">
        <f t="shared" si="24"/>
        <v>22501.116536967133</v>
      </c>
      <c r="D156" s="5">
        <f t="shared" si="25"/>
        <v>0.000897164944614201</v>
      </c>
      <c r="E156" s="5"/>
      <c r="F156" s="2">
        <v>5319401</v>
      </c>
      <c r="G156" s="8" t="e">
        <v>#N/A</v>
      </c>
      <c r="H156" s="2" t="e">
        <v>#N/A</v>
      </c>
      <c r="I156" s="8">
        <f t="shared" si="26"/>
        <v>0</v>
      </c>
      <c r="J156" s="8" t="e">
        <f t="shared" si="27"/>
        <v>#N/A</v>
      </c>
      <c r="K156" s="2"/>
      <c r="L156" s="2">
        <v>22521.321877461964</v>
      </c>
      <c r="M156" s="9">
        <f t="shared" si="28"/>
        <v>-0.2523128515559253</v>
      </c>
      <c r="N156" s="9">
        <f t="shared" si="29"/>
        <v>-0.11793162102950741</v>
      </c>
      <c r="O156" s="2">
        <v>6067.962793679062</v>
      </c>
      <c r="P156" s="2">
        <v>20.205340494831756</v>
      </c>
      <c r="Q156" s="2">
        <v>13407.436922450259</v>
      </c>
      <c r="R156" s="2">
        <v>3045.922161332645</v>
      </c>
      <c r="S156" s="2" t="str">
        <f>INDEX($AC$12:$AC$188,MATCH(A156,$AB$12:$AB$188,0))</f>
        <v>Medium</v>
      </c>
      <c r="T156" s="2"/>
      <c r="U156" s="6">
        <f>INDEX($Z$12:$Z$191,MATCH(A156,$X$12:$X$191,0))</f>
        <v>1</v>
      </c>
      <c r="V156" s="2" t="str">
        <f>INDEX($AG$12:$AG$188,MATCH(A156,$AE$12:$AE$188,0))</f>
        <v>Orange</v>
      </c>
      <c r="W156" s="3"/>
      <c r="X156" s="1" t="s">
        <v>13</v>
      </c>
      <c r="Y156" s="1">
        <v>2.6</v>
      </c>
      <c r="Z156" s="1">
        <f>MATCH(Y156,$X$6:$X$10,1)</f>
        <v>2</v>
      </c>
      <c r="AB156" s="1" t="s">
        <v>173</v>
      </c>
      <c r="AC156" s="1" t="s">
        <v>87</v>
      </c>
      <c r="AE156" s="1" t="s">
        <v>184</v>
      </c>
      <c r="AF156" s="1">
        <v>59.9</v>
      </c>
      <c r="AG156" s="1" t="s">
        <v>248</v>
      </c>
      <c r="AM156" s="2"/>
    </row>
    <row r="157" spans="1:39" s="1" customFormat="1" ht="11.25">
      <c r="A157" s="1" t="s">
        <v>135</v>
      </c>
      <c r="B157" s="1" t="s">
        <v>188</v>
      </c>
      <c r="C157" s="2">
        <f t="shared" si="24"/>
        <v>20331.669113249372</v>
      </c>
      <c r="D157" s="5">
        <f t="shared" si="25"/>
        <v>0.01799644148039392</v>
      </c>
      <c r="E157" s="5"/>
      <c r="F157" s="2">
        <v>2595000</v>
      </c>
      <c r="G157" s="8" t="e">
        <v>#N/A</v>
      </c>
      <c r="H157" s="2" t="e">
        <v>#N/A</v>
      </c>
      <c r="I157" s="8">
        <f t="shared" si="26"/>
        <v>0</v>
      </c>
      <c r="J157" s="8" t="e">
        <f t="shared" si="27"/>
        <v>#N/A</v>
      </c>
      <c r="K157" s="2"/>
      <c r="L157" s="2">
        <v>20704.27233878852</v>
      </c>
      <c r="M157" s="9">
        <f t="shared" si="28"/>
        <v>-0.35046790596423794</v>
      </c>
      <c r="N157" s="9">
        <f t="shared" si="29"/>
        <v>-0.23967234207758728</v>
      </c>
      <c r="O157" s="2">
        <v>1407.4180616624712</v>
      </c>
      <c r="P157" s="2">
        <v>372.6032255391462</v>
      </c>
      <c r="Q157" s="2">
        <v>15659.201261947213</v>
      </c>
      <c r="R157" s="2">
        <v>3637.653873879985</v>
      </c>
      <c r="S157" s="2" t="str">
        <f>INDEX($AC$12:$AC$188,MATCH(A157,$AB$12:$AB$188,0))</f>
        <v>High</v>
      </c>
      <c r="T157" s="2"/>
      <c r="U157" s="6">
        <f>INDEX($Z$12:$Z$191,MATCH(A157,$X$12:$X$191,0))</f>
        <v>3</v>
      </c>
      <c r="V157" s="2" t="str">
        <f>INDEX($AG$12:$AG$188,MATCH(A157,$AE$12:$AE$188,0))</f>
        <v>Yellow</v>
      </c>
      <c r="W157" s="3"/>
      <c r="X157" s="1" t="s">
        <v>106</v>
      </c>
      <c r="Y157" s="1">
        <v>2.6</v>
      </c>
      <c r="Z157" s="1">
        <f>MATCH(Y157,$X$6:$X$10,1)</f>
        <v>2</v>
      </c>
      <c r="AB157" s="1" t="s">
        <v>108</v>
      </c>
      <c r="AC157" s="1" t="s">
        <v>87</v>
      </c>
      <c r="AE157" s="1" t="s">
        <v>135</v>
      </c>
      <c r="AF157" s="1">
        <v>54.5</v>
      </c>
      <c r="AG157" s="1" t="s">
        <v>248</v>
      </c>
      <c r="AM157" s="2"/>
    </row>
    <row r="158" spans="1:39" s="1" customFormat="1" ht="11.25">
      <c r="A158" s="1" t="s">
        <v>88</v>
      </c>
      <c r="B158" s="1" t="s">
        <v>188</v>
      </c>
      <c r="C158" s="2">
        <f t="shared" si="24"/>
        <v>19479.189172423434</v>
      </c>
      <c r="D158" s="5">
        <f t="shared" si="25"/>
        <v>0.013335117657502884</v>
      </c>
      <c r="E158" s="5"/>
      <c r="F158" s="2">
        <v>1695000</v>
      </c>
      <c r="G158" s="8" t="e">
        <v>#N/A</v>
      </c>
      <c r="H158" s="2" t="e">
        <v>#N/A</v>
      </c>
      <c r="I158" s="8">
        <f t="shared" si="26"/>
        <v>0</v>
      </c>
      <c r="J158" s="8" t="e">
        <f t="shared" si="27"/>
        <v>#N/A</v>
      </c>
      <c r="K158" s="2"/>
      <c r="L158" s="2">
        <v>19742.45716152052</v>
      </c>
      <c r="M158" s="9">
        <f t="shared" si="28"/>
        <v>-0.40242412347298245</v>
      </c>
      <c r="N158" s="9">
        <f t="shared" si="29"/>
        <v>-0.30411311306563493</v>
      </c>
      <c r="O158" s="2">
        <v>1274.0578972504297</v>
      </c>
      <c r="P158" s="2">
        <v>263.26798909708657</v>
      </c>
      <c r="Q158" s="2">
        <v>14447.548600850083</v>
      </c>
      <c r="R158" s="2">
        <v>4020.845431695729</v>
      </c>
      <c r="S158" s="2" t="str">
        <f>INDEX($AC$12:$AC$188,MATCH(A158,$AB$12:$AB$188,0))</f>
        <v>High</v>
      </c>
      <c r="T158" s="2"/>
      <c r="U158" s="6">
        <f>INDEX($Z$12:$Z$191,MATCH(A158,$X$12:$X$191,0))</f>
        <v>4</v>
      </c>
      <c r="V158" s="2" t="str">
        <f>INDEX($AG$12:$AG$188,MATCH(A158,$AE$12:$AE$188,0))</f>
        <v>Yellow</v>
      </c>
      <c r="W158" s="3"/>
      <c r="X158" s="1" t="s">
        <v>181</v>
      </c>
      <c r="Y158" s="1">
        <v>2.5</v>
      </c>
      <c r="Z158" s="1">
        <f>MATCH(Y158,$X$6:$X$10,1)</f>
        <v>2</v>
      </c>
      <c r="AB158" s="1" t="s">
        <v>164</v>
      </c>
      <c r="AC158" s="1" t="s">
        <v>87</v>
      </c>
      <c r="AE158" s="1" t="s">
        <v>121</v>
      </c>
      <c r="AF158" s="1">
        <v>58.5</v>
      </c>
      <c r="AG158" s="1" t="s">
        <v>248</v>
      </c>
      <c r="AM158" s="2"/>
    </row>
    <row r="159" spans="1:39" s="1" customFormat="1" ht="11.25">
      <c r="A159" s="1" t="s">
        <v>169</v>
      </c>
      <c r="B159" s="1" t="s">
        <v>209</v>
      </c>
      <c r="C159" s="2">
        <f t="shared" si="24"/>
        <v>19173.067565306756</v>
      </c>
      <c r="D159" s="5">
        <f t="shared" si="25"/>
        <v>0.010171922440013704</v>
      </c>
      <c r="E159" s="5"/>
      <c r="F159" s="2">
        <v>58000</v>
      </c>
      <c r="G159" s="8" t="e">
        <v>#N/A</v>
      </c>
      <c r="H159" s="2" t="e">
        <v>#N/A</v>
      </c>
      <c r="I159" s="8">
        <f t="shared" si="26"/>
        <v>0</v>
      </c>
      <c r="J159" s="8" t="e">
        <f t="shared" si="27"/>
        <v>#N/A</v>
      </c>
      <c r="K159" s="2"/>
      <c r="L159" s="2">
        <v>19370.09870700987</v>
      </c>
      <c r="M159" s="9">
        <f t="shared" si="28"/>
        <v>-0.4225385251907094</v>
      </c>
      <c r="N159" s="9">
        <f t="shared" si="29"/>
        <v>-0.3290608020392496</v>
      </c>
      <c r="O159" s="2">
        <v>3378.482827848283</v>
      </c>
      <c r="P159" s="2">
        <v>197.03114170311414</v>
      </c>
      <c r="Q159" s="2">
        <v>14072.777897277789</v>
      </c>
      <c r="R159" s="2">
        <v>1918.8355918835591</v>
      </c>
      <c r="S159" s="2" t="str">
        <f>INDEX($AC$12:$AC$188,MATCH(A159,$AB$12:$AB$188,0))</f>
        <v>High</v>
      </c>
      <c r="T159" s="2"/>
      <c r="U159" s="6" t="e">
        <f>INDEX($Z$12:$Z$191,MATCH(A159,$X$12:$X$191,0))</f>
        <v>#N/A</v>
      </c>
      <c r="V159" s="2" t="e">
        <f>INDEX($AG$12:$AG$188,MATCH(A159,$AE$12:$AE$188,0))</f>
        <v>#N/A</v>
      </c>
      <c r="W159" s="3"/>
      <c r="X159" s="1" t="s">
        <v>218</v>
      </c>
      <c r="Y159" s="1">
        <v>2.5</v>
      </c>
      <c r="Z159" s="1">
        <f>MATCH(Y159,$X$6:$X$10,1)</f>
        <v>2</v>
      </c>
      <c r="AB159" s="1" t="s">
        <v>57</v>
      </c>
      <c r="AC159" s="1" t="s">
        <v>87</v>
      </c>
      <c r="AE159" s="1" t="s">
        <v>154</v>
      </c>
      <c r="AF159" s="1">
        <v>50.9</v>
      </c>
      <c r="AG159" s="1" t="s">
        <v>248</v>
      </c>
      <c r="AM159" s="2"/>
    </row>
    <row r="160" spans="1:39" s="1" customFormat="1" ht="11.25">
      <c r="A160" s="1" t="s">
        <v>121</v>
      </c>
      <c r="B160" s="1" t="s">
        <v>188</v>
      </c>
      <c r="C160" s="2">
        <f t="shared" si="24"/>
        <v>18377.473781888923</v>
      </c>
      <c r="D160" s="5">
        <f t="shared" si="25"/>
        <v>0.00042203728844115686</v>
      </c>
      <c r="E160" s="5"/>
      <c r="F160" s="2">
        <v>7647600</v>
      </c>
      <c r="G160" s="8" t="e">
        <v>#N/A</v>
      </c>
      <c r="H160" s="2" t="e">
        <v>#N/A</v>
      </c>
      <c r="I160" s="8">
        <f t="shared" si="26"/>
        <v>0</v>
      </c>
      <c r="J160" s="8" t="e">
        <f t="shared" si="27"/>
        <v>#N/A</v>
      </c>
      <c r="K160" s="2"/>
      <c r="L160" s="2">
        <v>18385.233035786703</v>
      </c>
      <c r="M160" s="9">
        <f t="shared" si="28"/>
        <v>-0.47573990549779993</v>
      </c>
      <c r="N160" s="9">
        <f t="shared" si="29"/>
        <v>-0.3950459358500441</v>
      </c>
      <c r="O160" s="2">
        <v>863.7672672925282</v>
      </c>
      <c r="P160" s="2">
        <v>7.759253897782199</v>
      </c>
      <c r="Q160" s="2">
        <v>16113.444539388624</v>
      </c>
      <c r="R160" s="2">
        <v>1408.0252467258279</v>
      </c>
      <c r="S160" s="2" t="str">
        <f>INDEX($AC$12:$AC$188,MATCH(A160,$AB$12:$AB$188,0))</f>
        <v>High</v>
      </c>
      <c r="T160" s="2"/>
      <c r="U160" s="6">
        <f>INDEX($Z$12:$Z$191,MATCH(A160,$X$12:$X$191,0))</f>
        <v>3</v>
      </c>
      <c r="V160" s="2" t="str">
        <f>INDEX($AG$12:$AG$188,MATCH(A160,$AE$12:$AE$188,0))</f>
        <v>Yellow</v>
      </c>
      <c r="W160" s="3"/>
      <c r="X160" s="1" t="s">
        <v>108</v>
      </c>
      <c r="Y160" s="1">
        <v>2.4</v>
      </c>
      <c r="Z160" s="1">
        <f>MATCH(Y160,$X$6:$X$10,1)</f>
        <v>1</v>
      </c>
      <c r="AB160" s="1" t="s">
        <v>163</v>
      </c>
      <c r="AC160" s="1" t="s">
        <v>87</v>
      </c>
      <c r="AE160" s="1" t="s">
        <v>117</v>
      </c>
      <c r="AF160" s="1">
        <v>50.9</v>
      </c>
      <c r="AG160" s="1" t="s">
        <v>248</v>
      </c>
      <c r="AM160" s="2"/>
    </row>
    <row r="161" spans="1:39" s="1" customFormat="1" ht="11.25">
      <c r="A161" s="1" t="s">
        <v>184</v>
      </c>
      <c r="B161" s="1" t="s">
        <v>188</v>
      </c>
      <c r="C161" s="2">
        <f t="shared" si="24"/>
        <v>18266.313402321575</v>
      </c>
      <c r="D161" s="5">
        <f t="shared" si="25"/>
        <v>0.004080067139069054</v>
      </c>
      <c r="E161" s="5"/>
      <c r="F161" s="2">
        <v>22389000</v>
      </c>
      <c r="G161" s="8" t="e">
        <v>#N/A</v>
      </c>
      <c r="H161" s="2" t="e">
        <v>#N/A</v>
      </c>
      <c r="I161" s="8">
        <f t="shared" si="26"/>
        <v>0</v>
      </c>
      <c r="J161" s="8" t="e">
        <f t="shared" si="27"/>
        <v>#N/A</v>
      </c>
      <c r="K161" s="2"/>
      <c r="L161" s="2">
        <v>18341.146511495983</v>
      </c>
      <c r="M161" s="9">
        <f t="shared" si="28"/>
        <v>-0.4781214119445577</v>
      </c>
      <c r="N161" s="9">
        <f t="shared" si="29"/>
        <v>-0.3979996942046866</v>
      </c>
      <c r="O161" s="2">
        <v>1509.8276306438581</v>
      </c>
      <c r="P161" s="2">
        <v>74.83310917440578</v>
      </c>
      <c r="Q161" s="2">
        <v>14829.357062167586</v>
      </c>
      <c r="R161" s="2">
        <v>2001.9622653645645</v>
      </c>
      <c r="S161" s="2" t="str">
        <f>INDEX($AC$12:$AC$188,MATCH(A161,$AB$12:$AB$188,0))</f>
        <v>High</v>
      </c>
      <c r="T161" s="2"/>
      <c r="U161" s="6">
        <f>INDEX($Z$12:$Z$191,MATCH(A161,$X$12:$X$191,0))</f>
        <v>2</v>
      </c>
      <c r="V161" s="2" t="str">
        <f>INDEX($AG$12:$AG$188,MATCH(A161,$AE$12:$AE$188,0))</f>
        <v>Yellow</v>
      </c>
      <c r="W161" s="3"/>
      <c r="X161" s="1" t="s">
        <v>229</v>
      </c>
      <c r="Y161" s="1">
        <v>2.4</v>
      </c>
      <c r="Z161" s="1">
        <f>MATCH(Y161,$X$6:$X$10,1)</f>
        <v>1</v>
      </c>
      <c r="AB161" s="1" t="s">
        <v>122</v>
      </c>
      <c r="AC161" s="1" t="s">
        <v>87</v>
      </c>
      <c r="AE161" s="1" t="s">
        <v>130</v>
      </c>
      <c r="AF161" s="1">
        <v>48.3</v>
      </c>
      <c r="AG161" s="1" t="s">
        <v>248</v>
      </c>
      <c r="AM161" s="2"/>
    </row>
    <row r="162" spans="1:39" s="1" customFormat="1" ht="11.25">
      <c r="A162" s="1" t="s">
        <v>103</v>
      </c>
      <c r="B162" s="1" t="s">
        <v>209</v>
      </c>
      <c r="C162" s="2">
        <f t="shared" si="24"/>
        <v>18019.210367286647</v>
      </c>
      <c r="D162" s="5">
        <f t="shared" si="25"/>
        <v>0.05400832800898896</v>
      </c>
      <c r="E162" s="5"/>
      <c r="F162" s="2">
        <v>158000</v>
      </c>
      <c r="G162" s="8" t="e">
        <v>#N/A</v>
      </c>
      <c r="H162" s="2" t="e">
        <v>#N/A</v>
      </c>
      <c r="I162" s="8">
        <f t="shared" si="26"/>
        <v>0</v>
      </c>
      <c r="J162" s="8" t="e">
        <f t="shared" si="27"/>
        <v>#N/A</v>
      </c>
      <c r="K162" s="2"/>
      <c r="L162" s="2">
        <v>19047.958772577724</v>
      </c>
      <c r="M162" s="9">
        <f t="shared" si="28"/>
        <v>-0.43994017666927165</v>
      </c>
      <c r="N162" s="9">
        <f t="shared" si="29"/>
        <v>-0.35064389433335513</v>
      </c>
      <c r="O162" s="2">
        <v>3682.785536829383</v>
      </c>
      <c r="P162" s="2">
        <v>1028.7484052910763</v>
      </c>
      <c r="Q162" s="2">
        <v>13275.725172900018</v>
      </c>
      <c r="R162" s="2">
        <v>2089.453938091721</v>
      </c>
      <c r="S162" s="2" t="str">
        <f>INDEX($AC$12:$AC$188,MATCH(A162,$AB$12:$AB$188,0))</f>
        <v>Medium</v>
      </c>
      <c r="T162" s="2"/>
      <c r="U162" s="6">
        <f>INDEX($Z$12:$Z$191,MATCH(A162,$X$12:$X$191,0))</f>
        <v>4</v>
      </c>
      <c r="V162" s="2" t="e">
        <f>INDEX($AG$12:$AG$188,MATCH(A162,$AE$12:$AE$188,0))</f>
        <v>#N/A</v>
      </c>
      <c r="W162" s="3"/>
      <c r="X162" s="1" t="s">
        <v>185</v>
      </c>
      <c r="Y162" s="1">
        <v>2.3</v>
      </c>
      <c r="Z162" s="1">
        <f>MATCH(Y162,$X$6:$X$10,1)</f>
        <v>1</v>
      </c>
      <c r="AB162" s="1" t="s">
        <v>11</v>
      </c>
      <c r="AC162" s="1" t="s">
        <v>87</v>
      </c>
      <c r="AE162" s="1" t="s">
        <v>151</v>
      </c>
      <c r="AF162" s="1">
        <v>48.7</v>
      </c>
      <c r="AG162" s="1" t="s">
        <v>248</v>
      </c>
      <c r="AM162" s="2"/>
    </row>
    <row r="163" spans="1:39" s="1" customFormat="1" ht="11.25">
      <c r="A163" s="1" t="s">
        <v>151</v>
      </c>
      <c r="B163" s="1" t="s">
        <v>188</v>
      </c>
      <c r="C163" s="2">
        <f t="shared" si="24"/>
        <v>17999.494434829336</v>
      </c>
      <c r="D163" s="5">
        <f t="shared" si="25"/>
        <v>0.0024528535464203123</v>
      </c>
      <c r="E163" s="5"/>
      <c r="F163" s="2">
        <v>3500000</v>
      </c>
      <c r="G163" s="8" t="e">
        <v>#N/A</v>
      </c>
      <c r="H163" s="2" t="e">
        <v>#N/A</v>
      </c>
      <c r="I163" s="8">
        <f t="shared" si="26"/>
        <v>0</v>
      </c>
      <c r="J163" s="8" t="e">
        <f t="shared" si="27"/>
        <v>#N/A</v>
      </c>
      <c r="K163" s="2"/>
      <c r="L163" s="2">
        <v>18043.753118657165</v>
      </c>
      <c r="M163" s="9">
        <f t="shared" si="28"/>
        <v>-0.4941862819623987</v>
      </c>
      <c r="N163" s="9">
        <f t="shared" si="29"/>
        <v>-0.4179247899759138</v>
      </c>
      <c r="O163" s="2">
        <v>1017.4428353207603</v>
      </c>
      <c r="P163" s="2">
        <v>44.258683827830794</v>
      </c>
      <c r="Q163" s="2">
        <v>13318.205050283794</v>
      </c>
      <c r="R163" s="2">
        <v>3708.1060988452346</v>
      </c>
      <c r="S163" s="2" t="str">
        <f>INDEX($AC$12:$AC$188,MATCH(A163,$AB$12:$AB$188,0))</f>
        <v>High</v>
      </c>
      <c r="T163" s="2"/>
      <c r="U163" s="6">
        <f>INDEX($Z$12:$Z$191,MATCH(A163,$X$12:$X$191,0))</f>
        <v>3</v>
      </c>
      <c r="V163" s="2" t="str">
        <f>INDEX($AG$12:$AG$188,MATCH(A163,$AE$12:$AE$188,0))</f>
        <v>Yellow</v>
      </c>
      <c r="W163" s="3"/>
      <c r="X163" s="1" t="s">
        <v>131</v>
      </c>
      <c r="Y163" s="1">
        <v>2.3</v>
      </c>
      <c r="Z163" s="1">
        <f>MATCH(Y163,$X$6:$X$10,1)</f>
        <v>1</v>
      </c>
      <c r="AB163" s="1" t="s">
        <v>166</v>
      </c>
      <c r="AC163" s="1" t="s">
        <v>87</v>
      </c>
      <c r="AE163" s="1" t="s">
        <v>148</v>
      </c>
      <c r="AF163" s="1">
        <v>47.6</v>
      </c>
      <c r="AG163" s="1" t="s">
        <v>248</v>
      </c>
      <c r="AM163" s="2"/>
    </row>
    <row r="164" spans="1:39" s="1" customFormat="1" ht="11.25">
      <c r="A164" s="1" t="s">
        <v>117</v>
      </c>
      <c r="B164" s="1" t="s">
        <v>188</v>
      </c>
      <c r="C164" s="2">
        <f t="shared" si="24"/>
        <v>17910.16932242309</v>
      </c>
      <c r="D164" s="5">
        <f t="shared" si="25"/>
        <v>0.0009541960272867555</v>
      </c>
      <c r="E164" s="5"/>
      <c r="F164" s="2">
        <v>10327000</v>
      </c>
      <c r="G164" s="8" t="e">
        <v>#N/A</v>
      </c>
      <c r="H164" s="2" t="e">
        <v>#N/A</v>
      </c>
      <c r="I164" s="8">
        <f t="shared" si="26"/>
        <v>0</v>
      </c>
      <c r="J164" s="8" t="e">
        <f t="shared" si="27"/>
        <v>#N/A</v>
      </c>
      <c r="K164" s="2"/>
      <c r="L164" s="2">
        <v>17927.27545744466</v>
      </c>
      <c r="M164" s="9">
        <f t="shared" si="28"/>
        <v>-0.5004782794728316</v>
      </c>
      <c r="N164" s="9">
        <f t="shared" si="29"/>
        <v>-0.4257286908383838</v>
      </c>
      <c r="O164" s="2">
        <v>646.8301993845478</v>
      </c>
      <c r="P164" s="2">
        <v>17.106135021569045</v>
      </c>
      <c r="Q164" s="2">
        <v>15546.42169511886</v>
      </c>
      <c r="R164" s="2">
        <v>1734.0303150778739</v>
      </c>
      <c r="S164" s="2" t="str">
        <f>INDEX($AC$12:$AC$188,MATCH(A164,$AB$12:$AB$188,0))</f>
        <v>High</v>
      </c>
      <c r="T164" s="2"/>
      <c r="U164" s="6">
        <f>INDEX($Z$12:$Z$191,MATCH(A164,$X$12:$X$191,0))</f>
        <v>3</v>
      </c>
      <c r="V164" s="2" t="str">
        <f>INDEX($AG$12:$AG$188,MATCH(A164,$AE$12:$AE$188,0))</f>
        <v>Yellow</v>
      </c>
      <c r="W164" s="3"/>
      <c r="X164" s="1" t="s">
        <v>213</v>
      </c>
      <c r="Y164" s="1">
        <v>2.3</v>
      </c>
      <c r="Z164" s="1">
        <f>MATCH(Y164,$X$6:$X$10,1)</f>
        <v>1</v>
      </c>
      <c r="AB164" s="1" t="s">
        <v>128</v>
      </c>
      <c r="AC164" s="1" t="s">
        <v>87</v>
      </c>
      <c r="AE164" s="1" t="s">
        <v>92</v>
      </c>
      <c r="AF164" s="1">
        <v>41.4</v>
      </c>
      <c r="AG164" s="1" t="s">
        <v>248</v>
      </c>
      <c r="AM164" s="2"/>
    </row>
    <row r="165" spans="1:39" s="1" customFormat="1" ht="11.25">
      <c r="A165" s="1" t="s">
        <v>59</v>
      </c>
      <c r="B165" s="1" t="s">
        <v>209</v>
      </c>
      <c r="C165" s="2">
        <f t="shared" si="24"/>
        <v>17880.594564843483</v>
      </c>
      <c r="D165" s="5">
        <f t="shared" si="25"/>
        <v>0.02337912038359212</v>
      </c>
      <c r="E165" s="5"/>
      <c r="F165" s="2">
        <v>87000</v>
      </c>
      <c r="G165" s="8" t="e">
        <v>#N/A</v>
      </c>
      <c r="H165" s="2" t="e">
        <v>#N/A</v>
      </c>
      <c r="I165" s="8">
        <f t="shared" si="26"/>
        <v>0</v>
      </c>
      <c r="J165" s="8" t="e">
        <f t="shared" si="27"/>
        <v>#N/A</v>
      </c>
      <c r="K165" s="2"/>
      <c r="L165" s="2">
        <v>18308.634330925353</v>
      </c>
      <c r="M165" s="9">
        <f t="shared" si="28"/>
        <v>-0.4798776848391167</v>
      </c>
      <c r="N165" s="9">
        <f t="shared" si="29"/>
        <v>-0.4001779817093869</v>
      </c>
      <c r="O165" s="2">
        <v>2825.3622291021675</v>
      </c>
      <c r="P165" s="2">
        <v>428.0397660818714</v>
      </c>
      <c r="Q165" s="2">
        <v>14023.87340901273</v>
      </c>
      <c r="R165" s="2">
        <v>1459.3904368765052</v>
      </c>
      <c r="S165" s="2" t="str">
        <f>INDEX($AC$12:$AC$188,MATCH(A165,$AB$12:$AB$188,0))</f>
        <v>High</v>
      </c>
      <c r="T165" s="2"/>
      <c r="U165" s="6" t="e">
        <f>INDEX($Z$12:$Z$191,MATCH(A165,$X$12:$X$191,0))</f>
        <v>#N/A</v>
      </c>
      <c r="V165" s="2" t="str">
        <f>INDEX($AG$12:$AG$188,MATCH(A165,$AE$12:$AE$188,0))</f>
        <v>Orange</v>
      </c>
      <c r="W165" s="3"/>
      <c r="X165" s="1" t="s">
        <v>257</v>
      </c>
      <c r="Y165" s="1">
        <v>2.1</v>
      </c>
      <c r="Z165" s="1">
        <f>MATCH(Y165,$X$6:$X$10,1)</f>
        <v>1</v>
      </c>
      <c r="AB165" s="1" t="s">
        <v>40</v>
      </c>
      <c r="AC165" s="1" t="s">
        <v>87</v>
      </c>
      <c r="AE165" s="1" t="s">
        <v>63</v>
      </c>
      <c r="AF165" s="1">
        <v>41.4</v>
      </c>
      <c r="AG165" s="1" t="s">
        <v>248</v>
      </c>
      <c r="AM165" s="2"/>
    </row>
    <row r="166" spans="1:39" s="1" customFormat="1" ht="11.25">
      <c r="A166" s="1" t="s">
        <v>180</v>
      </c>
      <c r="B166" s="1" t="s">
        <v>209</v>
      </c>
      <c r="C166" s="2">
        <f t="shared" si="24"/>
        <v>16626.868246813465</v>
      </c>
      <c r="D166" s="5">
        <f t="shared" si="25"/>
        <v>0.19262426817742004</v>
      </c>
      <c r="E166" s="5"/>
      <c r="F166" s="2">
        <v>1340600</v>
      </c>
      <c r="G166" s="8" t="e">
        <v>#N/A</v>
      </c>
      <c r="H166" s="2" t="e">
        <v>#N/A</v>
      </c>
      <c r="I166" s="8">
        <f t="shared" si="26"/>
        <v>0</v>
      </c>
      <c r="J166" s="8" t="e">
        <f t="shared" si="27"/>
        <v>#N/A</v>
      </c>
      <c r="K166" s="2"/>
      <c r="L166" s="2">
        <v>20593.718130813475</v>
      </c>
      <c r="M166" s="9">
        <f t="shared" si="28"/>
        <v>-0.3564399249256916</v>
      </c>
      <c r="N166" s="9">
        <f t="shared" si="29"/>
        <v>-0.24707937678265493</v>
      </c>
      <c r="O166" s="2">
        <v>5876.380677144151</v>
      </c>
      <c r="P166" s="2">
        <v>3966.849884000012</v>
      </c>
      <c r="Q166" s="2">
        <v>12805.220153495866</v>
      </c>
      <c r="R166" s="2">
        <v>1912.1165299212184</v>
      </c>
      <c r="S166" s="2" t="str">
        <f>INDEX($AC$12:$AC$188,MATCH(A166,$AB$12:$AB$188,0))</f>
        <v>High</v>
      </c>
      <c r="T166" s="2"/>
      <c r="U166" s="6">
        <f>INDEX($Z$12:$Z$191,MATCH(A166,$X$12:$X$191,0))</f>
        <v>2</v>
      </c>
      <c r="V166" s="2" t="e">
        <f>INDEX($AG$12:$AG$188,MATCH(A166,$AE$12:$AE$188,0))</f>
        <v>#N/A</v>
      </c>
      <c r="W166" s="3"/>
      <c r="X166" s="1" t="s">
        <v>95</v>
      </c>
      <c r="Y166" s="1">
        <v>2.1</v>
      </c>
      <c r="Z166" s="1">
        <f>MATCH(Y166,$X$6:$X$10,1)</f>
        <v>1</v>
      </c>
      <c r="AB166" s="1" t="s">
        <v>133</v>
      </c>
      <c r="AC166" s="1" t="s">
        <v>27</v>
      </c>
      <c r="AE166" s="1" t="s">
        <v>113</v>
      </c>
      <c r="AF166" s="1">
        <v>36.3</v>
      </c>
      <c r="AG166" s="1" t="s">
        <v>248</v>
      </c>
      <c r="AM166" s="2"/>
    </row>
    <row r="167" spans="1:39" s="1" customFormat="1" ht="11.25">
      <c r="A167" s="1" t="s">
        <v>110</v>
      </c>
      <c r="B167" s="1" t="s">
        <v>209</v>
      </c>
      <c r="C167" s="2">
        <f t="shared" si="24"/>
        <v>16242.98937241151</v>
      </c>
      <c r="D167" s="5">
        <f t="shared" si="25"/>
        <v>0.01367477711547984</v>
      </c>
      <c r="E167" s="5"/>
      <c r="F167" s="2">
        <v>173000</v>
      </c>
      <c r="G167" s="8" t="e">
        <v>#N/A</v>
      </c>
      <c r="H167" s="2" t="e">
        <v>#N/A</v>
      </c>
      <c r="I167" s="8">
        <f t="shared" si="26"/>
        <v>0</v>
      </c>
      <c r="J167" s="8" t="e">
        <f t="shared" si="27"/>
        <v>#N/A</v>
      </c>
      <c r="K167" s="2"/>
      <c r="L167" s="2">
        <v>16468.188175203195</v>
      </c>
      <c r="M167" s="9">
        <f t="shared" si="28"/>
        <v>-0.5792965992416172</v>
      </c>
      <c r="N167" s="9">
        <f t="shared" si="29"/>
        <v>-0.5234862555230759</v>
      </c>
      <c r="O167" s="2">
        <v>2395.8982778307018</v>
      </c>
      <c r="P167" s="2">
        <v>225.19880279168436</v>
      </c>
      <c r="Q167" s="2">
        <v>11963.955381694603</v>
      </c>
      <c r="R167" s="2">
        <v>2108.330461925127</v>
      </c>
      <c r="S167" s="2" t="str">
        <f>INDEX($AC$12:$AC$188,MATCH(A167,$AB$12:$AB$188,0))</f>
        <v>Medium</v>
      </c>
      <c r="T167" s="2"/>
      <c r="U167" s="6">
        <f>INDEX($Z$12:$Z$191,MATCH(A167,$X$12:$X$191,0))</f>
        <v>4</v>
      </c>
      <c r="V167" s="2" t="e">
        <f>INDEX($AG$12:$AG$188,MATCH(A167,$AE$12:$AE$188,0))</f>
        <v>#N/A</v>
      </c>
      <c r="W167" s="3"/>
      <c r="X167" s="1" t="s">
        <v>125</v>
      </c>
      <c r="Y167" s="1">
        <v>2.1</v>
      </c>
      <c r="Z167" s="1">
        <f>MATCH(Y167,$X$6:$X$10,1)</f>
        <v>1</v>
      </c>
      <c r="AB167" s="1" t="s">
        <v>131</v>
      </c>
      <c r="AC167" s="1" t="s">
        <v>87</v>
      </c>
      <c r="AE167" s="1" t="s">
        <v>61</v>
      </c>
      <c r="AF167" s="1">
        <v>37.3</v>
      </c>
      <c r="AG167" s="1" t="s">
        <v>248</v>
      </c>
      <c r="AM167" s="2"/>
    </row>
    <row r="168" spans="1:39" s="1" customFormat="1" ht="11.25">
      <c r="A168" s="1" t="s">
        <v>109</v>
      </c>
      <c r="B168" s="1" t="s">
        <v>188</v>
      </c>
      <c r="C168" s="2">
        <f t="shared" si="24"/>
        <v>15728.070650033533</v>
      </c>
      <c r="D168" s="5">
        <f t="shared" si="25"/>
        <v>0.0006860532494292107</v>
      </c>
      <c r="E168" s="5"/>
      <c r="F168" s="2">
        <v>3991000</v>
      </c>
      <c r="G168" s="8" t="e">
        <v>#N/A</v>
      </c>
      <c r="H168" s="2" t="e">
        <v>#N/A</v>
      </c>
      <c r="I168" s="8">
        <f t="shared" si="26"/>
        <v>0</v>
      </c>
      <c r="J168" s="8" t="e">
        <f t="shared" si="27"/>
        <v>#N/A</v>
      </c>
      <c r="K168" s="2"/>
      <c r="L168" s="2">
        <v>15738.868351808629</v>
      </c>
      <c r="M168" s="9">
        <f t="shared" si="28"/>
        <v>-0.6186936687340743</v>
      </c>
      <c r="N168" s="9">
        <f t="shared" si="29"/>
        <v>-0.5723500422746101</v>
      </c>
      <c r="O168" s="2">
        <v>1024.0764918115983</v>
      </c>
      <c r="P168" s="2">
        <v>10.797701775096876</v>
      </c>
      <c r="Q168" s="2">
        <v>13122.576276477224</v>
      </c>
      <c r="R168" s="2">
        <v>1592.2158258770119</v>
      </c>
      <c r="S168" s="2" t="str">
        <f>INDEX($AC$12:$AC$188,MATCH(A168,$AB$12:$AB$188,0))</f>
        <v>High</v>
      </c>
      <c r="T168" s="2"/>
      <c r="U168" s="6">
        <f>INDEX($Z$12:$Z$191,MATCH(A168,$X$12:$X$191,0))</f>
        <v>2</v>
      </c>
      <c r="V168" s="2" t="e">
        <f>INDEX($AG$12:$AG$188,MATCH(A168,$AE$12:$AE$188,0))</f>
        <v>#N/A</v>
      </c>
      <c r="W168" s="3"/>
      <c r="X168" s="1" t="s">
        <v>197</v>
      </c>
      <c r="Y168" s="1">
        <v>2.1</v>
      </c>
      <c r="Z168" s="1">
        <f>MATCH(Y168,$X$6:$X$10,1)</f>
        <v>1</v>
      </c>
      <c r="AB168" s="1" t="s">
        <v>6</v>
      </c>
      <c r="AC168" s="1" t="s">
        <v>27</v>
      </c>
      <c r="AE168" s="1" t="s">
        <v>258</v>
      </c>
      <c r="AF168" s="1">
        <v>32.8</v>
      </c>
      <c r="AG168" s="1" t="s">
        <v>248</v>
      </c>
      <c r="AM168" s="2"/>
    </row>
    <row r="169" spans="1:39" s="1" customFormat="1" ht="11.25">
      <c r="A169" s="1" t="s">
        <v>137</v>
      </c>
      <c r="B169" s="1" t="s">
        <v>188</v>
      </c>
      <c r="C169" s="2">
        <f t="shared" si="24"/>
        <v>15452.559020796261</v>
      </c>
      <c r="D169" s="5">
        <f t="shared" si="25"/>
        <v>0.00015778754817425954</v>
      </c>
      <c r="E169" s="5"/>
      <c r="F169" s="2">
        <v>5489022</v>
      </c>
      <c r="G169" s="8" t="e">
        <v>#N/A</v>
      </c>
      <c r="H169" s="2" t="e">
        <v>#N/A</v>
      </c>
      <c r="I169" s="8">
        <f t="shared" si="26"/>
        <v>0</v>
      </c>
      <c r="J169" s="8" t="e">
        <f t="shared" si="27"/>
        <v>#N/A</v>
      </c>
      <c r="K169" s="2"/>
      <c r="L169" s="2">
        <v>15454.997626978862</v>
      </c>
      <c r="M169" s="9">
        <f t="shared" si="28"/>
        <v>-0.6340280588250207</v>
      </c>
      <c r="N169" s="9">
        <f t="shared" si="29"/>
        <v>-0.5913691311820302</v>
      </c>
      <c r="O169" s="2">
        <v>667.4632311396689</v>
      </c>
      <c r="P169" s="2">
        <v>2.438606182599994</v>
      </c>
      <c r="Q169" s="2">
        <v>12950.259920840019</v>
      </c>
      <c r="R169" s="2">
        <v>1837.2741045040718</v>
      </c>
      <c r="S169" s="2" t="str">
        <f>INDEX($AC$12:$AC$188,MATCH(A169,$AB$12:$AB$188,0))</f>
        <v>High</v>
      </c>
      <c r="T169" s="2"/>
      <c r="U169" s="6">
        <f>INDEX($Z$12:$Z$191,MATCH(A169,$X$12:$X$191,0))</f>
        <v>3</v>
      </c>
      <c r="V169" s="2" t="str">
        <f>INDEX($AG$12:$AG$188,MATCH(A169,$AE$12:$AE$188,0))</f>
        <v>Yellow</v>
      </c>
      <c r="W169" s="3"/>
      <c r="X169" s="1" t="s">
        <v>40</v>
      </c>
      <c r="Y169" s="1">
        <v>2.1</v>
      </c>
      <c r="Z169" s="1">
        <f>MATCH(Y169,$X$6:$X$10,1)</f>
        <v>1</v>
      </c>
      <c r="AB169" s="1" t="s">
        <v>33</v>
      </c>
      <c r="AC169" s="1" t="s">
        <v>27</v>
      </c>
      <c r="AE169" s="1" t="s">
        <v>123</v>
      </c>
      <c r="AF169" s="1">
        <v>31.8</v>
      </c>
      <c r="AG169" s="1" t="s">
        <v>248</v>
      </c>
      <c r="AM169" s="2"/>
    </row>
    <row r="170" spans="1:39" s="1" customFormat="1" ht="11.25">
      <c r="A170" s="1" t="s">
        <v>148</v>
      </c>
      <c r="B170" s="1" t="s">
        <v>188</v>
      </c>
      <c r="C170" s="2">
        <f t="shared" si="24"/>
        <v>15088.097186894127</v>
      </c>
      <c r="D170" s="5">
        <f t="shared" si="25"/>
        <v>0.0008699719549942555</v>
      </c>
      <c r="E170" s="5"/>
      <c r="F170" s="2">
        <v>38560000</v>
      </c>
      <c r="G170" s="8" t="e">
        <v>#N/A</v>
      </c>
      <c r="H170" s="2" t="e">
        <v>#N/A</v>
      </c>
      <c r="I170" s="8">
        <f t="shared" si="26"/>
        <v>0</v>
      </c>
      <c r="J170" s="8" t="e">
        <f t="shared" si="27"/>
        <v>#N/A</v>
      </c>
      <c r="K170" s="2"/>
      <c r="L170" s="2">
        <v>15101.234837688698</v>
      </c>
      <c r="M170" s="9">
        <f t="shared" si="28"/>
        <v>-0.6531379427832549</v>
      </c>
      <c r="N170" s="9">
        <f t="shared" si="29"/>
        <v>-0.6150709269402274</v>
      </c>
      <c r="O170" s="2">
        <v>631.4742758546406</v>
      </c>
      <c r="P170" s="2">
        <v>13.137650794571396</v>
      </c>
      <c r="Q170" s="2">
        <v>12597.2215893085</v>
      </c>
      <c r="R170" s="2">
        <v>1872.5384546870598</v>
      </c>
      <c r="S170" s="2" t="str">
        <f>INDEX($AC$12:$AC$188,MATCH(A170,$AB$12:$AB$188,0))</f>
        <v>High</v>
      </c>
      <c r="T170" s="2"/>
      <c r="U170" s="6">
        <f>INDEX($Z$12:$Z$191,MATCH(A170,$X$12:$X$191,0))</f>
        <v>3</v>
      </c>
      <c r="V170" s="2" t="str">
        <f>INDEX($AG$12:$AG$188,MATCH(A170,$AE$12:$AE$188,0))</f>
        <v>Yellow</v>
      </c>
      <c r="W170" s="3"/>
      <c r="X170" s="1" t="s">
        <v>57</v>
      </c>
      <c r="Y170" s="1">
        <v>2</v>
      </c>
      <c r="Z170" s="1">
        <f>MATCH(Y170,$X$6:$X$10,1)</f>
        <v>1</v>
      </c>
      <c r="AB170" s="1" t="s">
        <v>85</v>
      </c>
      <c r="AC170" s="1" t="s">
        <v>27</v>
      </c>
      <c r="AE170" s="1" t="s">
        <v>81</v>
      </c>
      <c r="AF170" s="1">
        <v>29</v>
      </c>
      <c r="AG170" s="1" t="s">
        <v>259</v>
      </c>
      <c r="AM170" s="2"/>
    </row>
    <row r="171" spans="1:39" s="1" customFormat="1" ht="11.25">
      <c r="A171" s="1" t="s">
        <v>28</v>
      </c>
      <c r="B171" s="1" t="s">
        <v>250</v>
      </c>
      <c r="C171" s="2">
        <f t="shared" si="24"/>
        <v>13996.503765173095</v>
      </c>
      <c r="D171" s="5">
        <f t="shared" si="25"/>
        <v>0.0015804365922794893</v>
      </c>
      <c r="E171" s="5"/>
      <c r="F171" s="2">
        <v>5603000</v>
      </c>
      <c r="G171" s="8" t="e">
        <v>#N/A</v>
      </c>
      <c r="H171" s="2" t="e">
        <v>#N/A</v>
      </c>
      <c r="I171" s="8">
        <f t="shared" si="26"/>
        <v>0</v>
      </c>
      <c r="J171" s="8" t="e">
        <f t="shared" si="27"/>
        <v>#N/A</v>
      </c>
      <c r="K171" s="2"/>
      <c r="L171" s="2">
        <v>14018.659367412054</v>
      </c>
      <c r="M171" s="9">
        <f t="shared" si="28"/>
        <v>-0.7116175009485678</v>
      </c>
      <c r="N171" s="9">
        <f t="shared" si="29"/>
        <v>-0.6876025313546343</v>
      </c>
      <c r="O171" s="2">
        <v>508.9722080930386</v>
      </c>
      <c r="P171" s="2">
        <v>22.15560223895965</v>
      </c>
      <c r="Q171" s="2">
        <v>12397.831675889774</v>
      </c>
      <c r="R171" s="2">
        <v>1111.8545490967435</v>
      </c>
      <c r="S171" s="2" t="str">
        <f>INDEX($AC$12:$AC$188,MATCH(A171,$AB$12:$AB$188,0))</f>
        <v>High</v>
      </c>
      <c r="T171" s="2"/>
      <c r="U171" s="6">
        <f>INDEX($Z$12:$Z$191,MATCH(A171,$X$12:$X$191,0))</f>
        <v>5</v>
      </c>
      <c r="V171" s="2" t="str">
        <f>INDEX($AG$12:$AG$188,MATCH(A171,$AE$12:$AE$188,0))</f>
        <v>Green</v>
      </c>
      <c r="W171" s="3"/>
      <c r="X171" s="1" t="s">
        <v>86</v>
      </c>
      <c r="Y171" s="1">
        <v>2</v>
      </c>
      <c r="Z171" s="1">
        <f>MATCH(Y171,$X$6:$X$10,1)</f>
        <v>1</v>
      </c>
      <c r="AB171" s="1" t="s">
        <v>5</v>
      </c>
      <c r="AC171" s="1" t="s">
        <v>27</v>
      </c>
      <c r="AE171" s="1" t="s">
        <v>55</v>
      </c>
      <c r="AF171" s="1">
        <v>27.9</v>
      </c>
      <c r="AG171" s="1" t="s">
        <v>259</v>
      </c>
      <c r="AM171" s="2"/>
    </row>
    <row r="172" spans="1:39" s="1" customFormat="1" ht="11.25">
      <c r="A172" s="1" t="s">
        <v>123</v>
      </c>
      <c r="B172" s="1" t="s">
        <v>250</v>
      </c>
      <c r="C172" s="2">
        <f aca="true" t="shared" si="30" ref="C172:C203">L172-P172</f>
        <v>13718.265448187256</v>
      </c>
      <c r="D172" s="5">
        <f aca="true" t="shared" si="31" ref="D172:D203">P172/L172</f>
        <v>0.026127448383051633</v>
      </c>
      <c r="E172" s="5"/>
      <c r="F172" s="2">
        <v>10666866</v>
      </c>
      <c r="G172" s="8" t="e">
        <v>#N/A</v>
      </c>
      <c r="H172" s="2" t="e">
        <v>#N/A</v>
      </c>
      <c r="I172" s="8">
        <f aca="true" t="shared" si="32" ref="I172:I203">IF(OR(ISERROR(F172),ISERROR(G172)),0,IF(F172&lt;1000000,0,G172*1000000/F172))</f>
        <v>0</v>
      </c>
      <c r="J172" s="8" t="e">
        <f aca="true" t="shared" si="33" ref="J172:J203">F172/H172</f>
        <v>#N/A</v>
      </c>
      <c r="K172" s="2"/>
      <c r="L172" s="2">
        <v>14086.304645726414</v>
      </c>
      <c r="M172" s="9">
        <f aca="true" t="shared" si="34" ref="M172:M203">(L172-$L$9)/L$10</f>
        <v>-0.7079633760432783</v>
      </c>
      <c r="N172" s="9">
        <f aca="true" t="shared" si="35" ref="N172:N203">(L172-$C$9)/C$10</f>
        <v>-0.6830703571996576</v>
      </c>
      <c r="O172" s="2">
        <v>1183.9442150590282</v>
      </c>
      <c r="P172" s="2">
        <v>368.03919753915727</v>
      </c>
      <c r="Q172" s="2">
        <v>11900.724380236432</v>
      </c>
      <c r="R172" s="2">
        <v>1001.6440117469216</v>
      </c>
      <c r="S172" s="2" t="str">
        <f>INDEX($AC$12:$AC$188,MATCH(A172,$AB$12:$AB$188,0))</f>
        <v>High</v>
      </c>
      <c r="T172" s="2"/>
      <c r="U172" s="6">
        <f>INDEX($Z$12:$Z$191,MATCH(A172,$X$12:$X$191,0))</f>
        <v>4</v>
      </c>
      <c r="V172" s="2" t="str">
        <f>INDEX($AG$12:$AG$188,MATCH(A172,$AE$12:$AE$188,0))</f>
        <v>Yellow</v>
      </c>
      <c r="W172" s="3"/>
      <c r="X172" s="1" t="s">
        <v>166</v>
      </c>
      <c r="Y172" s="1">
        <v>2</v>
      </c>
      <c r="Z172" s="1">
        <f>MATCH(Y172,$X$6:$X$10,1)</f>
        <v>1</v>
      </c>
      <c r="AB172" s="1" t="s">
        <v>71</v>
      </c>
      <c r="AC172" s="1" t="s">
        <v>27</v>
      </c>
      <c r="AE172" s="1" t="s">
        <v>43</v>
      </c>
      <c r="AF172" s="1">
        <v>27.3</v>
      </c>
      <c r="AG172" s="1" t="s">
        <v>259</v>
      </c>
      <c r="AM172" s="2"/>
    </row>
    <row r="173" spans="1:39" s="1" customFormat="1" ht="11.25">
      <c r="A173" s="1" t="s">
        <v>81</v>
      </c>
      <c r="B173" s="1" t="s">
        <v>250</v>
      </c>
      <c r="C173" s="2">
        <f t="shared" si="30"/>
        <v>13164.791657561003</v>
      </c>
      <c r="D173" s="5">
        <f t="shared" si="31"/>
        <v>0.0018489148925202327</v>
      </c>
      <c r="E173" s="5"/>
      <c r="F173" s="2">
        <v>10781000</v>
      </c>
      <c r="G173" s="8" t="e">
        <v>#N/A</v>
      </c>
      <c r="H173" s="2" t="e">
        <v>#N/A</v>
      </c>
      <c r="I173" s="8">
        <f t="shared" si="32"/>
        <v>0</v>
      </c>
      <c r="J173" s="8" t="e">
        <f t="shared" si="33"/>
        <v>#N/A</v>
      </c>
      <c r="K173" s="2"/>
      <c r="L173" s="2">
        <v>13189.177323935317</v>
      </c>
      <c r="M173" s="9">
        <f t="shared" si="34"/>
        <v>-0.7564252254356049</v>
      </c>
      <c r="N173" s="9">
        <f t="shared" si="35"/>
        <v>-0.7431770987618694</v>
      </c>
      <c r="O173" s="2">
        <v>582.4544789666455</v>
      </c>
      <c r="P173" s="2">
        <v>24.38566637431416</v>
      </c>
      <c r="Q173" s="2">
        <v>11353.630950126215</v>
      </c>
      <c r="R173" s="2">
        <v>1253.0898551738137</v>
      </c>
      <c r="S173" s="2" t="str">
        <f>INDEX($AC$12:$AC$188,MATCH(A173,$AB$12:$AB$188,0))</f>
        <v>High</v>
      </c>
      <c r="T173" s="2"/>
      <c r="U173" s="6">
        <f>INDEX($Z$12:$Z$191,MATCH(A173,$X$12:$X$191,0))</f>
        <v>4</v>
      </c>
      <c r="V173" s="2" t="str">
        <f>INDEX($AG$12:$AG$188,MATCH(A173,$AE$12:$AE$188,0))</f>
        <v>Green</v>
      </c>
      <c r="W173" s="3"/>
      <c r="X173" s="1" t="s">
        <v>140</v>
      </c>
      <c r="Y173" s="1">
        <v>2</v>
      </c>
      <c r="Z173" s="1">
        <f>MATCH(Y173,$X$6:$X$10,1)</f>
        <v>1</v>
      </c>
      <c r="AB173" s="1" t="s">
        <v>77</v>
      </c>
      <c r="AC173" s="1" t="s">
        <v>27</v>
      </c>
      <c r="AE173" s="1" t="s">
        <v>48</v>
      </c>
      <c r="AF173" s="1">
        <v>26.3</v>
      </c>
      <c r="AG173" s="1" t="s">
        <v>259</v>
      </c>
      <c r="AM173" s="2"/>
    </row>
    <row r="174" spans="1:39" s="1" customFormat="1" ht="11.25">
      <c r="A174" s="1" t="s">
        <v>34</v>
      </c>
      <c r="B174" s="1" t="s">
        <v>250</v>
      </c>
      <c r="C174" s="2">
        <f t="shared" si="30"/>
        <v>12843.198135008872</v>
      </c>
      <c r="D174" s="5">
        <f t="shared" si="31"/>
        <v>0.0003090643712317026</v>
      </c>
      <c r="E174" s="5"/>
      <c r="F174" s="2">
        <v>5402273</v>
      </c>
      <c r="G174" s="8" t="e">
        <v>#N/A</v>
      </c>
      <c r="H174" s="2" t="e">
        <v>#N/A</v>
      </c>
      <c r="I174" s="8">
        <f t="shared" si="32"/>
        <v>0</v>
      </c>
      <c r="J174" s="8" t="e">
        <f t="shared" si="33"/>
        <v>#N/A</v>
      </c>
      <c r="K174" s="2"/>
      <c r="L174" s="2">
        <v>12847.168737136722</v>
      </c>
      <c r="M174" s="9">
        <f t="shared" si="34"/>
        <v>-0.7749001600649789</v>
      </c>
      <c r="N174" s="9">
        <f t="shared" si="35"/>
        <v>-0.766091373290616</v>
      </c>
      <c r="O174" s="2">
        <v>523.3950257539705</v>
      </c>
      <c r="P174" s="2">
        <v>3.970602127850748</v>
      </c>
      <c r="Q174" s="2">
        <v>10603.459272631912</v>
      </c>
      <c r="R174" s="2">
        <v>1720.3152083588666</v>
      </c>
      <c r="S174" s="2" t="str">
        <f>INDEX($AC$12:$AC$188,MATCH(A174,$AB$12:$AB$188,0))</f>
        <v>High</v>
      </c>
      <c r="T174" s="2"/>
      <c r="U174" s="6">
        <f>INDEX($Z$12:$Z$191,MATCH(A174,$X$12:$X$191,0))</f>
        <v>5</v>
      </c>
      <c r="V174" s="2" t="str">
        <f>INDEX($AG$12:$AG$188,MATCH(A174,$AE$12:$AE$188,0))</f>
        <v>Green</v>
      </c>
      <c r="W174" s="3"/>
      <c r="X174" s="1" t="s">
        <v>221</v>
      </c>
      <c r="Y174" s="1">
        <v>2</v>
      </c>
      <c r="Z174" s="1">
        <f>MATCH(Y174,$X$6:$X$10,1)</f>
        <v>1</v>
      </c>
      <c r="AB174" s="1" t="s">
        <v>60</v>
      </c>
      <c r="AC174" s="1" t="s">
        <v>27</v>
      </c>
      <c r="AE174" s="1" t="s">
        <v>73</v>
      </c>
      <c r="AF174" s="1">
        <v>25.9</v>
      </c>
      <c r="AG174" s="1" t="s">
        <v>259</v>
      </c>
      <c r="AM174" s="2"/>
    </row>
    <row r="175" spans="1:39" s="1" customFormat="1" ht="11.25">
      <c r="A175" s="1" t="s">
        <v>51</v>
      </c>
      <c r="B175" s="1" t="s">
        <v>250</v>
      </c>
      <c r="C175" s="2">
        <f t="shared" si="30"/>
        <v>12777.259587092562</v>
      </c>
      <c r="D175" s="5">
        <f t="shared" si="31"/>
        <v>0.0010287727171229694</v>
      </c>
      <c r="E175" s="5"/>
      <c r="F175" s="2">
        <v>62636000</v>
      </c>
      <c r="G175" s="8" t="e">
        <v>#N/A</v>
      </c>
      <c r="H175" s="2" t="e">
        <v>#N/A</v>
      </c>
      <c r="I175" s="8">
        <f t="shared" si="32"/>
        <v>0</v>
      </c>
      <c r="J175" s="8" t="e">
        <f t="shared" si="33"/>
        <v>#N/A</v>
      </c>
      <c r="K175" s="2"/>
      <c r="L175" s="2">
        <v>12790.418020192334</v>
      </c>
      <c r="M175" s="9">
        <f t="shared" si="34"/>
        <v>-0.7779657725267359</v>
      </c>
      <c r="N175" s="9">
        <f t="shared" si="35"/>
        <v>-0.7698936214152595</v>
      </c>
      <c r="O175" s="2">
        <v>854.6900891786343</v>
      </c>
      <c r="P175" s="2">
        <v>13.158433099771857</v>
      </c>
      <c r="Q175" s="2">
        <v>11191.673116864033</v>
      </c>
      <c r="R175" s="2">
        <v>744.0549834461865</v>
      </c>
      <c r="S175" s="2" t="str">
        <f>INDEX($AC$12:$AC$188,MATCH(A175,$AB$12:$AB$188,0))</f>
        <v>High</v>
      </c>
      <c r="T175" s="2"/>
      <c r="U175" s="6">
        <f>INDEX($Z$12:$Z$191,MATCH(A175,$X$12:$X$191,0))</f>
        <v>4</v>
      </c>
      <c r="V175" s="2" t="str">
        <f>INDEX($AG$12:$AG$188,MATCH(A175,$AE$12:$AE$188,0))</f>
        <v>Yellow</v>
      </c>
      <c r="W175" s="3"/>
      <c r="X175" s="1" t="s">
        <v>261</v>
      </c>
      <c r="Y175" s="1">
        <v>1.9</v>
      </c>
      <c r="Z175" s="1">
        <f>MATCH(Y175,$X$6:$X$10,1)</f>
        <v>1</v>
      </c>
      <c r="AB175" s="1" t="s">
        <v>62</v>
      </c>
      <c r="AC175" s="1" t="s">
        <v>27</v>
      </c>
      <c r="AE175" s="1" t="s">
        <v>39</v>
      </c>
      <c r="AF175" s="1">
        <v>24.6</v>
      </c>
      <c r="AG175" s="1" t="s">
        <v>259</v>
      </c>
      <c r="AM175" s="2"/>
    </row>
    <row r="176" spans="1:39" s="1" customFormat="1" ht="11.25">
      <c r="A176" s="1" t="s">
        <v>111</v>
      </c>
      <c r="B176" s="1" t="s">
        <v>250</v>
      </c>
      <c r="C176" s="2">
        <f t="shared" si="30"/>
        <v>12684.771511919413</v>
      </c>
      <c r="D176" s="5">
        <f t="shared" si="31"/>
        <v>0.0012066214593396056</v>
      </c>
      <c r="E176" s="5"/>
      <c r="F176" s="2">
        <v>11268000</v>
      </c>
      <c r="G176" s="8" t="e">
        <v>#N/A</v>
      </c>
      <c r="H176" s="2" t="e">
        <v>#N/A</v>
      </c>
      <c r="I176" s="8">
        <f t="shared" si="32"/>
        <v>0</v>
      </c>
      <c r="J176" s="8" t="e">
        <f t="shared" si="33"/>
        <v>#N/A</v>
      </c>
      <c r="K176" s="2"/>
      <c r="L176" s="2">
        <v>12700.095719950772</v>
      </c>
      <c r="M176" s="9">
        <f t="shared" si="34"/>
        <v>-0.782844885674618</v>
      </c>
      <c r="N176" s="9">
        <f t="shared" si="35"/>
        <v>-0.7759451360955674</v>
      </c>
      <c r="O176" s="2">
        <v>503.77209535530335</v>
      </c>
      <c r="P176" s="2">
        <v>15.324208031359678</v>
      </c>
      <c r="Q176" s="2">
        <v>11090.70604858927</v>
      </c>
      <c r="R176" s="2">
        <v>1105.6201285382197</v>
      </c>
      <c r="S176" s="2" t="str">
        <f>INDEX($AC$12:$AC$188,MATCH(A176,$AB$12:$AB$188,0))</f>
        <v>High</v>
      </c>
      <c r="T176" s="2"/>
      <c r="U176" s="6">
        <f>INDEX($Z$12:$Z$191,MATCH(A176,$X$12:$X$191,0))</f>
        <v>3</v>
      </c>
      <c r="V176" s="2" t="str">
        <f>INDEX($AG$12:$AG$188,MATCH(A176,$AE$12:$AE$188,0))</f>
        <v>Yellow</v>
      </c>
      <c r="W176" s="3"/>
      <c r="X176" s="1" t="s">
        <v>105</v>
      </c>
      <c r="Y176" s="1">
        <v>1.9</v>
      </c>
      <c r="Z176" s="1">
        <f>MATCH(Y176,$X$6:$X$10,1)</f>
        <v>1</v>
      </c>
      <c r="AB176" s="1" t="s">
        <v>49</v>
      </c>
      <c r="AC176" s="1" t="s">
        <v>27</v>
      </c>
      <c r="AE176" s="1" t="s">
        <v>28</v>
      </c>
      <c r="AF176" s="1">
        <v>21.5</v>
      </c>
      <c r="AG176" s="1" t="s">
        <v>259</v>
      </c>
      <c r="AM176" s="2"/>
    </row>
    <row r="177" spans="1:39" s="1" customFormat="1" ht="11.25">
      <c r="A177" s="1" t="s">
        <v>61</v>
      </c>
      <c r="B177" s="1" t="s">
        <v>250</v>
      </c>
      <c r="C177" s="2">
        <f t="shared" si="30"/>
        <v>12617.772365293882</v>
      </c>
      <c r="D177" s="5">
        <f t="shared" si="31"/>
        <v>0.0014899926831938152</v>
      </c>
      <c r="E177" s="5"/>
      <c r="F177" s="2">
        <v>87375000</v>
      </c>
      <c r="G177" s="8" t="e">
        <v>#N/A</v>
      </c>
      <c r="H177" s="2" t="e">
        <v>#N/A</v>
      </c>
      <c r="I177" s="8">
        <f t="shared" si="32"/>
        <v>0</v>
      </c>
      <c r="J177" s="8" t="e">
        <f t="shared" si="33"/>
        <v>#N/A</v>
      </c>
      <c r="K177" s="2"/>
      <c r="L177" s="2">
        <v>12636.6008080383</v>
      </c>
      <c r="M177" s="9">
        <f t="shared" si="34"/>
        <v>-0.7862748122675768</v>
      </c>
      <c r="N177" s="9">
        <f t="shared" si="35"/>
        <v>-0.7801992393517461</v>
      </c>
      <c r="O177" s="2">
        <v>511.2042906088874</v>
      </c>
      <c r="P177" s="2">
        <v>18.82844274441812</v>
      </c>
      <c r="Q177" s="2">
        <v>11305.99127021597</v>
      </c>
      <c r="R177" s="2">
        <v>819.4000296792757</v>
      </c>
      <c r="S177" s="2" t="str">
        <f>INDEX($AC$12:$AC$188,MATCH(A177,$AB$12:$AB$188,0))</f>
        <v>High</v>
      </c>
      <c r="T177" s="2"/>
      <c r="U177" s="6">
        <f>INDEX($Z$12:$Z$191,MATCH(A177,$X$12:$X$191,0))</f>
        <v>4</v>
      </c>
      <c r="V177" s="2" t="str">
        <f>INDEX($AG$12:$AG$188,MATCH(A177,$AE$12:$AE$188,0))</f>
        <v>Yellow</v>
      </c>
      <c r="W177" s="3"/>
      <c r="X177" s="1" t="s">
        <v>58</v>
      </c>
      <c r="Y177" s="1">
        <v>1.9</v>
      </c>
      <c r="Z177" s="1">
        <f>MATCH(Y177,$X$6:$X$10,1)</f>
        <v>1</v>
      </c>
      <c r="AB177" s="1" t="s">
        <v>7</v>
      </c>
      <c r="AC177" s="1" t="s">
        <v>27</v>
      </c>
      <c r="AE177" s="1" t="s">
        <v>29</v>
      </c>
      <c r="AF177" s="1">
        <v>20.9</v>
      </c>
      <c r="AG177" s="1" t="s">
        <v>259</v>
      </c>
      <c r="AM177" s="2"/>
    </row>
    <row r="178" spans="1:39" s="1" customFormat="1" ht="11.25">
      <c r="A178" s="1" t="s">
        <v>101</v>
      </c>
      <c r="B178" s="1" t="s">
        <v>250</v>
      </c>
      <c r="C178" s="2">
        <f t="shared" si="30"/>
        <v>12446.238153440181</v>
      </c>
      <c r="D178" s="5">
        <f t="shared" si="31"/>
        <v>0.00180942746497994</v>
      </c>
      <c r="E178" s="5"/>
      <c r="F178" s="2">
        <v>4468000</v>
      </c>
      <c r="G178" s="8" t="e">
        <v>#N/A</v>
      </c>
      <c r="H178" s="2" t="e">
        <v>#N/A</v>
      </c>
      <c r="I178" s="8">
        <f t="shared" si="32"/>
        <v>0</v>
      </c>
      <c r="J178" s="8" t="e">
        <f t="shared" si="33"/>
        <v>#N/A</v>
      </c>
      <c r="K178" s="2"/>
      <c r="L178" s="2">
        <v>12468.799541786419</v>
      </c>
      <c r="M178" s="9">
        <f t="shared" si="34"/>
        <v>-0.7953392555137205</v>
      </c>
      <c r="N178" s="9">
        <f t="shared" si="35"/>
        <v>-0.7914417766142131</v>
      </c>
      <c r="O178" s="2">
        <v>781.6210839615019</v>
      </c>
      <c r="P178" s="2">
        <v>22.561388346237635</v>
      </c>
      <c r="Q178" s="2">
        <v>10590.888402491535</v>
      </c>
      <c r="R178" s="2">
        <v>1096.2905667324667</v>
      </c>
      <c r="S178" s="2" t="str">
        <f>INDEX($AC$12:$AC$188,MATCH(A178,$AB$12:$AB$188,0))</f>
        <v>High</v>
      </c>
      <c r="T178" s="2"/>
      <c r="U178" s="6">
        <f>INDEX($Z$12:$Z$191,MATCH(A178,$X$12:$X$191,0))</f>
        <v>4</v>
      </c>
      <c r="V178" s="2" t="str">
        <f>INDEX($AG$12:$AG$188,MATCH(A178,$AE$12:$AE$188,0))</f>
        <v>Green</v>
      </c>
      <c r="W178" s="3"/>
      <c r="X178" s="1" t="s">
        <v>41</v>
      </c>
      <c r="Y178" s="1">
        <v>1.8</v>
      </c>
      <c r="Z178" s="1">
        <f>MATCH(Y178,$X$6:$X$10,1)</f>
        <v>1</v>
      </c>
      <c r="AB178" s="1" t="s">
        <v>86</v>
      </c>
      <c r="AC178" s="1" t="s">
        <v>27</v>
      </c>
      <c r="AE178" s="1" t="s">
        <v>38</v>
      </c>
      <c r="AF178" s="1">
        <v>21.4</v>
      </c>
      <c r="AG178" s="1" t="s">
        <v>259</v>
      </c>
      <c r="AM178" s="2"/>
    </row>
    <row r="179" spans="1:39" s="1" customFormat="1" ht="11.25">
      <c r="A179" s="1" t="s">
        <v>78</v>
      </c>
      <c r="B179" s="1" t="s">
        <v>250</v>
      </c>
      <c r="C179" s="2">
        <f t="shared" si="30"/>
        <v>12323.196004789332</v>
      </c>
      <c r="D179" s="5">
        <f t="shared" si="31"/>
        <v>0.0041964770811258045</v>
      </c>
      <c r="E179" s="5"/>
      <c r="F179" s="2">
        <v>70495782</v>
      </c>
      <c r="G179" s="8" t="e">
        <v>#N/A</v>
      </c>
      <c r="H179" s="2" t="e">
        <v>#N/A</v>
      </c>
      <c r="I179" s="8">
        <f t="shared" si="32"/>
        <v>0</v>
      </c>
      <c r="J179" s="8" t="e">
        <f t="shared" si="33"/>
        <v>#N/A</v>
      </c>
      <c r="K179" s="2"/>
      <c r="L179" s="2">
        <v>12375.127945588996</v>
      </c>
      <c r="M179" s="9">
        <f t="shared" si="34"/>
        <v>-0.8003992940132675</v>
      </c>
      <c r="N179" s="9">
        <f t="shared" si="35"/>
        <v>-0.7977176911779537</v>
      </c>
      <c r="O179" s="2">
        <v>607.4488977882247</v>
      </c>
      <c r="P179" s="2">
        <v>51.931940799663685</v>
      </c>
      <c r="Q179" s="2">
        <v>10370.264425896487</v>
      </c>
      <c r="R179" s="2">
        <v>1397.41328522167</v>
      </c>
      <c r="S179" s="2" t="str">
        <f>INDEX($AC$12:$AC$188,MATCH(A179,$AB$12:$AB$188,0))</f>
        <v>High</v>
      </c>
      <c r="T179" s="2"/>
      <c r="U179" s="6">
        <f>INDEX($Z$12:$Z$191,MATCH(A179,$X$12:$X$191,0))</f>
        <v>4</v>
      </c>
      <c r="V179" s="2" t="str">
        <f>INDEX($AG$12:$AG$188,MATCH(A179,$AE$12:$AE$188,0))</f>
        <v>Yellow</v>
      </c>
      <c r="W179" s="3"/>
      <c r="X179" s="1" t="s">
        <v>115</v>
      </c>
      <c r="Y179" s="1">
        <v>1.9</v>
      </c>
      <c r="Z179" s="1">
        <f>MATCH(Y179,$X$6:$X$10,1)</f>
        <v>1</v>
      </c>
      <c r="AB179" s="1" t="s">
        <v>9</v>
      </c>
      <c r="AC179" s="1" t="s">
        <v>27</v>
      </c>
      <c r="AE179" s="1" t="s">
        <v>44</v>
      </c>
      <c r="AF179" s="1">
        <v>20.3</v>
      </c>
      <c r="AG179" s="1" t="s">
        <v>259</v>
      </c>
      <c r="AM179" s="2"/>
    </row>
    <row r="180" spans="1:39" s="1" customFormat="1" ht="11.25">
      <c r="A180" s="1" t="s">
        <v>55</v>
      </c>
      <c r="B180" s="1" t="s">
        <v>250</v>
      </c>
      <c r="C180" s="2">
        <f t="shared" si="30"/>
        <v>12291.058325283531</v>
      </c>
      <c r="D180" s="5">
        <f t="shared" si="31"/>
        <v>0.0018484068366861652</v>
      </c>
      <c r="E180" s="5"/>
      <c r="F180" s="2">
        <v>506992</v>
      </c>
      <c r="G180" s="8" t="e">
        <v>#N/A</v>
      </c>
      <c r="H180" s="2" t="e">
        <v>#N/A</v>
      </c>
      <c r="I180" s="8">
        <f t="shared" si="32"/>
        <v>0</v>
      </c>
      <c r="J180" s="8" t="e">
        <f t="shared" si="33"/>
        <v>#N/A</v>
      </c>
      <c r="K180" s="2"/>
      <c r="L180" s="2">
        <v>12313.819273013487</v>
      </c>
      <c r="M180" s="9">
        <f t="shared" si="34"/>
        <v>-0.8037111223174885</v>
      </c>
      <c r="N180" s="9">
        <f t="shared" si="35"/>
        <v>-0.8018253183212908</v>
      </c>
      <c r="O180" s="2">
        <v>556.0067171120891</v>
      </c>
      <c r="P180" s="2">
        <v>22.760947729955994</v>
      </c>
      <c r="Q180" s="2">
        <v>10275.57824406998</v>
      </c>
      <c r="R180" s="2">
        <v>1482.2340882258236</v>
      </c>
      <c r="S180" s="2" t="str">
        <f>INDEX($AC$12:$AC$188,MATCH(A180,$AB$12:$AB$188,0))</f>
        <v>High</v>
      </c>
      <c r="T180" s="2"/>
      <c r="U180" s="6">
        <f>INDEX($Z$12:$Z$191,MATCH(A180,$X$12:$X$191,0))</f>
        <v>4</v>
      </c>
      <c r="V180" s="2" t="str">
        <f>INDEX($AG$12:$AG$188,MATCH(A180,$AE$12:$AE$188,0))</f>
        <v>Green</v>
      </c>
      <c r="W180" s="3"/>
      <c r="X180" s="1" t="s">
        <v>49</v>
      </c>
      <c r="Y180" s="1">
        <v>1.8</v>
      </c>
      <c r="Z180" s="1">
        <f>MATCH(Y180,$X$6:$X$10,1)</f>
        <v>1</v>
      </c>
      <c r="AB180" s="1" t="s">
        <v>37</v>
      </c>
      <c r="AC180" s="1" t="s">
        <v>27</v>
      </c>
      <c r="AE180" s="1" t="s">
        <v>101</v>
      </c>
      <c r="AF180" s="1">
        <v>19.9</v>
      </c>
      <c r="AG180" s="1" t="s">
        <v>259</v>
      </c>
      <c r="AM180" s="2"/>
    </row>
    <row r="181" spans="1:39" s="1" customFormat="1" ht="11.25">
      <c r="A181" s="1" t="s">
        <v>54</v>
      </c>
      <c r="B181" s="1" t="s">
        <v>250</v>
      </c>
      <c r="C181" s="2">
        <f t="shared" si="30"/>
        <v>12220.04872336119</v>
      </c>
      <c r="D181" s="5">
        <f t="shared" si="31"/>
        <v>0.01099198144828662</v>
      </c>
      <c r="E181" s="5"/>
      <c r="F181" s="2">
        <v>84000</v>
      </c>
      <c r="G181" s="8" t="e">
        <v>#N/A</v>
      </c>
      <c r="H181" s="2" t="e">
        <v>#N/A</v>
      </c>
      <c r="I181" s="8">
        <f t="shared" si="32"/>
        <v>0</v>
      </c>
      <c r="J181" s="8" t="e">
        <f t="shared" si="33"/>
        <v>#N/A</v>
      </c>
      <c r="K181" s="2"/>
      <c r="L181" s="2">
        <v>12355.864152907498</v>
      </c>
      <c r="M181" s="9">
        <f t="shared" si="34"/>
        <v>-0.8014399032968995</v>
      </c>
      <c r="N181" s="9">
        <f t="shared" si="35"/>
        <v>-0.79900834834566</v>
      </c>
      <c r="O181" s="2">
        <v>643.3328514009775</v>
      </c>
      <c r="P181" s="2">
        <v>135.81542954630888</v>
      </c>
      <c r="Q181" s="2">
        <v>10684.427319781396</v>
      </c>
      <c r="R181" s="2">
        <v>1028.104704623659</v>
      </c>
      <c r="S181" s="2" t="e">
        <f>INDEX($AC$12:$AC$188,MATCH(A181,$AB$12:$AB$188,0))</f>
        <v>#N/A</v>
      </c>
      <c r="T181" s="2"/>
      <c r="U181" s="6" t="e">
        <f>INDEX($Z$12:$Z$191,MATCH(A181,$X$12:$X$191,0))</f>
        <v>#N/A</v>
      </c>
      <c r="V181" s="2" t="e">
        <f>INDEX($AG$12:$AG$188,MATCH(A181,$AE$12:$AE$188,0))</f>
        <v>#N/A</v>
      </c>
      <c r="W181" s="3"/>
      <c r="X181" s="1" t="s">
        <v>36</v>
      </c>
      <c r="Y181" s="1">
        <v>1.8</v>
      </c>
      <c r="Z181" s="1">
        <f>MATCH(Y181,$X$6:$X$10,1)</f>
        <v>1</v>
      </c>
      <c r="AB181" s="1" t="s">
        <v>64</v>
      </c>
      <c r="AC181" s="1" t="s">
        <v>27</v>
      </c>
      <c r="AE181" s="1" t="s">
        <v>162</v>
      </c>
      <c r="AF181" s="1">
        <v>19.8</v>
      </c>
      <c r="AG181" s="1" t="s">
        <v>259</v>
      </c>
      <c r="AM181" s="2"/>
    </row>
    <row r="182" spans="1:39" s="1" customFormat="1" ht="11.25">
      <c r="A182" s="1" t="s">
        <v>52</v>
      </c>
      <c r="B182" s="1" t="s">
        <v>250</v>
      </c>
      <c r="C182" s="2">
        <f t="shared" si="30"/>
        <v>11953.199050889383</v>
      </c>
      <c r="D182" s="5">
        <f t="shared" si="31"/>
        <v>0.010802306250035344</v>
      </c>
      <c r="E182" s="5"/>
      <c r="F182" s="2">
        <v>47850700</v>
      </c>
      <c r="G182" s="8" t="e">
        <v>#N/A</v>
      </c>
      <c r="H182" s="2" t="e">
        <v>#N/A</v>
      </c>
      <c r="I182" s="8">
        <f t="shared" si="32"/>
        <v>0</v>
      </c>
      <c r="J182" s="8" t="e">
        <f t="shared" si="33"/>
        <v>#N/A</v>
      </c>
      <c r="K182" s="2"/>
      <c r="L182" s="2">
        <v>12083.731216129121</v>
      </c>
      <c r="M182" s="9">
        <f t="shared" si="34"/>
        <v>-0.8161402307493234</v>
      </c>
      <c r="N182" s="9">
        <f t="shared" si="35"/>
        <v>-0.8172410157766855</v>
      </c>
      <c r="O182" s="2">
        <v>612.5773019263587</v>
      </c>
      <c r="P182" s="2">
        <v>130.5321652397388</v>
      </c>
      <c r="Q182" s="2">
        <v>10485.893290701611</v>
      </c>
      <c r="R182" s="2">
        <v>985.2606235011523</v>
      </c>
      <c r="S182" s="2" t="str">
        <f>INDEX($AC$12:$AC$188,MATCH(A182,$AB$12:$AB$188,0))</f>
        <v>High</v>
      </c>
      <c r="T182" s="2"/>
      <c r="U182" s="6">
        <f>INDEX($Z$12:$Z$191,MATCH(A182,$X$12:$X$191,0))</f>
        <v>4</v>
      </c>
      <c r="V182" s="2" t="str">
        <f>INDEX($AG$12:$AG$188,MATCH(A182,$AE$12:$AE$188,0))</f>
        <v>Yellow</v>
      </c>
      <c r="W182" s="3"/>
      <c r="X182" s="1" t="s">
        <v>175</v>
      </c>
      <c r="Y182" s="1">
        <v>1.7</v>
      </c>
      <c r="Z182" s="1">
        <f>MATCH(Y182,$X$6:$X$10,1)</f>
        <v>1</v>
      </c>
      <c r="AB182" s="1" t="s">
        <v>10</v>
      </c>
      <c r="AC182" s="1" t="s">
        <v>27</v>
      </c>
      <c r="AE182" s="1" t="s">
        <v>34</v>
      </c>
      <c r="AF182" s="1">
        <v>18.4</v>
      </c>
      <c r="AG182" s="1" t="s">
        <v>259</v>
      </c>
      <c r="AM182" s="2"/>
    </row>
    <row r="183" spans="1:39" s="1" customFormat="1" ht="11.25">
      <c r="A183" s="1" t="s">
        <v>73</v>
      </c>
      <c r="B183" s="1" t="s">
        <v>250</v>
      </c>
      <c r="C183" s="2">
        <f t="shared" si="30"/>
        <v>11928.440208279959</v>
      </c>
      <c r="D183" s="5">
        <f t="shared" si="31"/>
        <v>0.0022317647687290026</v>
      </c>
      <c r="E183" s="5"/>
      <c r="F183" s="2">
        <v>8467000</v>
      </c>
      <c r="G183" s="8" t="e">
        <v>#N/A</v>
      </c>
      <c r="H183" s="2" t="e">
        <v>#N/A</v>
      </c>
      <c r="I183" s="8">
        <f t="shared" si="32"/>
        <v>0</v>
      </c>
      <c r="J183" s="8" t="e">
        <f t="shared" si="33"/>
        <v>#N/A</v>
      </c>
      <c r="K183" s="2"/>
      <c r="L183" s="2">
        <v>11955.121226639458</v>
      </c>
      <c r="M183" s="9">
        <f t="shared" si="34"/>
        <v>-0.8230876035353326</v>
      </c>
      <c r="N183" s="9">
        <f t="shared" si="35"/>
        <v>-0.8258577719636897</v>
      </c>
      <c r="O183" s="2">
        <v>427.41578541552065</v>
      </c>
      <c r="P183" s="2">
        <v>26.681018359498196</v>
      </c>
      <c r="Q183" s="2">
        <v>10445.232071089578</v>
      </c>
      <c r="R183" s="2">
        <v>1082.4743564485095</v>
      </c>
      <c r="S183" s="2" t="str">
        <f>INDEX($AC$12:$AC$188,MATCH(A183,$AB$12:$AB$188,0))</f>
        <v>High</v>
      </c>
      <c r="T183" s="2"/>
      <c r="U183" s="6">
        <f>INDEX($Z$12:$Z$191,MATCH(A183,$X$12:$X$191,0))</f>
        <v>4</v>
      </c>
      <c r="V183" s="2" t="str">
        <f>INDEX($AG$12:$AG$188,MATCH(A183,$AE$12:$AE$188,0))</f>
        <v>Green</v>
      </c>
      <c r="W183" s="3"/>
      <c r="X183" s="1" t="s">
        <v>90</v>
      </c>
      <c r="Y183" s="1">
        <v>1.7</v>
      </c>
      <c r="Z183" s="1">
        <f>MATCH(Y183,$X$6:$X$10,1)</f>
        <v>1</v>
      </c>
      <c r="AB183" s="1" t="s">
        <v>25</v>
      </c>
      <c r="AC183" s="1" t="s">
        <v>27</v>
      </c>
      <c r="AE183" s="1" t="s">
        <v>35</v>
      </c>
      <c r="AF183" s="1">
        <v>16.8</v>
      </c>
      <c r="AG183" s="1" t="s">
        <v>259</v>
      </c>
      <c r="AM183" s="2"/>
    </row>
    <row r="184" spans="1:39" s="1" customFormat="1" ht="11.25">
      <c r="A184" s="1" t="s">
        <v>69</v>
      </c>
      <c r="B184" s="1" t="s">
        <v>250</v>
      </c>
      <c r="C184" s="2">
        <f t="shared" si="30"/>
        <v>11758.79340764944</v>
      </c>
      <c r="D184" s="5">
        <f t="shared" si="31"/>
        <v>0.004426926821508583</v>
      </c>
      <c r="E184" s="5"/>
      <c r="F184" s="2">
        <v>60975000</v>
      </c>
      <c r="G184" s="8" t="e">
        <v>#N/A</v>
      </c>
      <c r="H184" s="2" t="e">
        <v>#N/A</v>
      </c>
      <c r="I184" s="8">
        <f t="shared" si="32"/>
        <v>0</v>
      </c>
      <c r="J184" s="8" t="e">
        <f t="shared" si="33"/>
        <v>#N/A</v>
      </c>
      <c r="K184" s="2"/>
      <c r="L184" s="2">
        <v>11811.080195357255</v>
      </c>
      <c r="M184" s="9">
        <f t="shared" si="34"/>
        <v>-0.8308685445397567</v>
      </c>
      <c r="N184" s="9">
        <f t="shared" si="35"/>
        <v>-0.8355083943796346</v>
      </c>
      <c r="O184" s="2">
        <v>503.04214961175927</v>
      </c>
      <c r="P184" s="2">
        <v>52.28678770781586</v>
      </c>
      <c r="Q184" s="2">
        <v>10468.87585378337</v>
      </c>
      <c r="R184" s="2">
        <v>839.163409726598</v>
      </c>
      <c r="S184" s="2" t="str">
        <f>INDEX($AC$12:$AC$188,MATCH(A184,$AB$12:$AB$188,0))</f>
        <v>High</v>
      </c>
      <c r="T184" s="2"/>
      <c r="U184" s="6">
        <f>INDEX($Z$12:$Z$191,MATCH(A184,$X$12:$X$191,0))</f>
        <v>3</v>
      </c>
      <c r="V184" s="2" t="str">
        <f>INDEX($AG$12:$AG$188,MATCH(A184,$AE$12:$AE$188,0))</f>
        <v>Yellow</v>
      </c>
      <c r="W184" s="3"/>
      <c r="X184" s="1" t="s">
        <v>75</v>
      </c>
      <c r="Y184" s="1">
        <v>1.6</v>
      </c>
      <c r="Z184" s="1">
        <f>MATCH(Y184,$X$6:$X$10,1)</f>
        <v>1</v>
      </c>
      <c r="AB184" s="1" t="s">
        <v>106</v>
      </c>
      <c r="AC184" s="1" t="s">
        <v>87</v>
      </c>
      <c r="AE184" s="1" t="s">
        <v>52</v>
      </c>
      <c r="AF184" s="1">
        <v>41.6</v>
      </c>
      <c r="AG184" s="1" t="s">
        <v>248</v>
      </c>
      <c r="AM184" s="2"/>
    </row>
    <row r="185" spans="1:39" s="1" customFormat="1" ht="11.25">
      <c r="A185" s="1" t="s">
        <v>48</v>
      </c>
      <c r="B185" s="1" t="s">
        <v>256</v>
      </c>
      <c r="C185" s="2">
        <f t="shared" si="30"/>
        <v>11758.061012942633</v>
      </c>
      <c r="D185" s="5">
        <f t="shared" si="31"/>
        <v>0.004260546216166153</v>
      </c>
      <c r="E185" s="5"/>
      <c r="F185" s="2">
        <v>33858000</v>
      </c>
      <c r="G185" s="8" t="e">
        <v>#N/A</v>
      </c>
      <c r="H185" s="2" t="e">
        <v>#N/A</v>
      </c>
      <c r="I185" s="8">
        <f t="shared" si="32"/>
        <v>0</v>
      </c>
      <c r="J185" s="8" t="e">
        <f t="shared" si="33"/>
        <v>#N/A</v>
      </c>
      <c r="K185" s="2"/>
      <c r="L185" s="2">
        <v>11808.371123853452</v>
      </c>
      <c r="M185" s="9">
        <f t="shared" si="34"/>
        <v>-0.8310148856577021</v>
      </c>
      <c r="N185" s="9">
        <f t="shared" si="35"/>
        <v>-0.8356898997878386</v>
      </c>
      <c r="O185" s="2">
        <v>585.0743194908265</v>
      </c>
      <c r="P185" s="2">
        <v>50.31011091081949</v>
      </c>
      <c r="Q185" s="2">
        <v>10256.150493091538</v>
      </c>
      <c r="R185" s="2">
        <v>967.1450321335344</v>
      </c>
      <c r="S185" s="2" t="str">
        <f>INDEX($AC$12:$AC$188,MATCH(A185,$AB$12:$AB$188,0))</f>
        <v>High</v>
      </c>
      <c r="T185" s="2"/>
      <c r="U185" s="6">
        <f>INDEX($Z$12:$Z$191,MATCH(A185,$X$12:$X$191,0))</f>
        <v>5</v>
      </c>
      <c r="V185" s="2" t="str">
        <f>INDEX($AG$12:$AG$188,MATCH(A185,$AE$12:$AE$188,0))</f>
        <v>Green</v>
      </c>
      <c r="W185" s="3"/>
      <c r="X185" s="1" t="s">
        <v>31</v>
      </c>
      <c r="Y185" s="1">
        <v>1.4</v>
      </c>
      <c r="Z185" s="1">
        <f>MATCH(Y185,$X$6:$X$10,1)</f>
        <v>1</v>
      </c>
      <c r="AB185" s="1" t="s">
        <v>107</v>
      </c>
      <c r="AC185" s="1" t="s">
        <v>87</v>
      </c>
      <c r="AE185" s="1" t="s">
        <v>114</v>
      </c>
      <c r="AF185" s="1">
        <v>67.6</v>
      </c>
      <c r="AG185" s="1" t="s">
        <v>119</v>
      </c>
      <c r="AM185" s="2"/>
    </row>
    <row r="186" spans="1:39" s="1" customFormat="1" ht="11.25">
      <c r="A186" s="1" t="s">
        <v>38</v>
      </c>
      <c r="B186" s="1" t="s">
        <v>260</v>
      </c>
      <c r="C186" s="2">
        <f t="shared" si="30"/>
        <v>11729.846731877517</v>
      </c>
      <c r="D186" s="5">
        <f t="shared" si="31"/>
        <v>0.001251717008636631</v>
      </c>
      <c r="E186" s="5"/>
      <c r="F186" s="2">
        <v>4343000</v>
      </c>
      <c r="G186" s="8" t="e">
        <v>#N/A</v>
      </c>
      <c r="H186" s="2" t="e">
        <v>#N/A</v>
      </c>
      <c r="I186" s="8">
        <f t="shared" si="32"/>
        <v>0</v>
      </c>
      <c r="J186" s="8" t="e">
        <f t="shared" si="33"/>
        <v>#N/A</v>
      </c>
      <c r="K186" s="2"/>
      <c r="L186" s="2">
        <v>11744.547581844454</v>
      </c>
      <c r="M186" s="9">
        <f t="shared" si="34"/>
        <v>-0.8344625644936892</v>
      </c>
      <c r="N186" s="9">
        <f t="shared" si="35"/>
        <v>-0.8399660209714638</v>
      </c>
      <c r="O186" s="2">
        <v>569.9950515890691</v>
      </c>
      <c r="P186" s="2">
        <v>14.700849966936918</v>
      </c>
      <c r="Q186" s="2">
        <v>10039.410465616085</v>
      </c>
      <c r="R186" s="2">
        <v>1135.1402444145754</v>
      </c>
      <c r="S186" s="2" t="str">
        <f>INDEX($AC$12:$AC$188,MATCH(A186,$AB$12:$AB$188,0))</f>
        <v>High</v>
      </c>
      <c r="T186" s="2"/>
      <c r="U186" s="6">
        <f>INDEX($Z$12:$Z$191,MATCH(A186,$X$12:$X$191,0))</f>
        <v>5</v>
      </c>
      <c r="V186" s="2" t="str">
        <f>INDEX($AG$12:$AG$188,MATCH(A186,$AE$12:$AE$188,0))</f>
        <v>Green</v>
      </c>
      <c r="W186" s="3"/>
      <c r="X186" s="1" t="s">
        <v>76</v>
      </c>
      <c r="Y186" s="1">
        <v>2.1</v>
      </c>
      <c r="Z186" s="1">
        <f>MATCH(Y186,$X$6:$X$10,1)</f>
        <v>1</v>
      </c>
      <c r="AB186" s="1" t="s">
        <v>8</v>
      </c>
      <c r="AC186" s="1" t="s">
        <v>27</v>
      </c>
      <c r="AE186" s="1" t="s">
        <v>72</v>
      </c>
      <c r="AF186" s="1">
        <v>37.1</v>
      </c>
      <c r="AG186" s="1" t="s">
        <v>248</v>
      </c>
      <c r="AM186" s="2"/>
    </row>
    <row r="187" spans="1:39" s="1" customFormat="1" ht="11.25">
      <c r="A187" s="1" t="s">
        <v>43</v>
      </c>
      <c r="B187" s="1" t="s">
        <v>250</v>
      </c>
      <c r="C187" s="2">
        <f t="shared" si="30"/>
        <v>11601.734761198193</v>
      </c>
      <c r="D187" s="5">
        <f t="shared" si="31"/>
        <v>0.002412678313875234</v>
      </c>
      <c r="E187" s="5"/>
      <c r="F187" s="2">
        <v>16763470</v>
      </c>
      <c r="G187" s="8" t="e">
        <v>#N/A</v>
      </c>
      <c r="H187" s="2" t="e">
        <v>#N/A</v>
      </c>
      <c r="I187" s="8">
        <f t="shared" si="32"/>
        <v>0</v>
      </c>
      <c r="J187" s="8" t="e">
        <f t="shared" si="33"/>
        <v>#N/A</v>
      </c>
      <c r="K187" s="2"/>
      <c r="L187" s="2">
        <v>11629.79371228266</v>
      </c>
      <c r="M187" s="9">
        <f t="shared" si="34"/>
        <v>-0.840661444640141</v>
      </c>
      <c r="N187" s="9">
        <f t="shared" si="35"/>
        <v>-0.8476544293093615</v>
      </c>
      <c r="O187" s="2">
        <v>638.3180804238284</v>
      </c>
      <c r="P187" s="2">
        <v>28.05895108446693</v>
      </c>
      <c r="Q187" s="2">
        <v>10345.922792726404</v>
      </c>
      <c r="R187" s="2">
        <v>645.5497271405526</v>
      </c>
      <c r="S187" s="2" t="str">
        <f>INDEX($AC$12:$AC$188,MATCH(A187,$AB$12:$AB$188,0))</f>
        <v>High</v>
      </c>
      <c r="T187" s="2"/>
      <c r="U187" s="6">
        <f>INDEX($Z$12:$Z$191,MATCH(A187,$X$12:$X$191,0))</f>
        <v>5</v>
      </c>
      <c r="V187" s="2" t="str">
        <f>INDEX($AG$12:$AG$188,MATCH(A187,$AE$12:$AE$188,0))</f>
        <v>Green</v>
      </c>
      <c r="W187" s="3"/>
      <c r="X187" s="1" t="s">
        <v>102</v>
      </c>
      <c r="Y187" s="1">
        <v>2.8</v>
      </c>
      <c r="Z187" s="1">
        <f>MATCH(Y187,$X$6:$X$10,1)</f>
        <v>2</v>
      </c>
      <c r="AB187" s="1" t="s">
        <v>4</v>
      </c>
      <c r="AC187" s="1" t="s">
        <v>27</v>
      </c>
      <c r="AE187" s="1" t="s">
        <v>47</v>
      </c>
      <c r="AF187" s="1">
        <v>33.3</v>
      </c>
      <c r="AG187" s="1" t="s">
        <v>248</v>
      </c>
      <c r="AM187" s="6"/>
    </row>
    <row r="188" spans="1:39" s="1" customFormat="1" ht="11.25">
      <c r="A188" s="1" t="s">
        <v>35</v>
      </c>
      <c r="B188" s="1" t="s">
        <v>250</v>
      </c>
      <c r="C188" s="2">
        <f t="shared" si="30"/>
        <v>11518.314196702384</v>
      </c>
      <c r="D188" s="5">
        <f t="shared" si="31"/>
        <v>0.000971598504781942</v>
      </c>
      <c r="E188" s="5"/>
      <c r="F188" s="2">
        <v>4851000</v>
      </c>
      <c r="G188" s="8" t="e">
        <v>#N/A</v>
      </c>
      <c r="H188" s="2" t="e">
        <v>#N/A</v>
      </c>
      <c r="I188" s="8">
        <f t="shared" si="32"/>
        <v>0</v>
      </c>
      <c r="J188" s="8" t="e">
        <f t="shared" si="33"/>
        <v>#N/A</v>
      </c>
      <c r="K188" s="2"/>
      <c r="L188" s="2">
        <v>11529.51625745899</v>
      </c>
      <c r="M188" s="9">
        <f t="shared" si="34"/>
        <v>-0.8460783244910505</v>
      </c>
      <c r="N188" s="9">
        <f t="shared" si="35"/>
        <v>-0.8543729305913972</v>
      </c>
      <c r="O188" s="2">
        <v>541.075556496891</v>
      </c>
      <c r="P188" s="2">
        <v>11.202060756606247</v>
      </c>
      <c r="Q188" s="2">
        <v>9976.60889712656</v>
      </c>
      <c r="R188" s="2">
        <v>1011.8302529952265</v>
      </c>
      <c r="S188" s="2" t="str">
        <f>INDEX($AC$12:$AC$188,MATCH(A188,$AB$12:$AB$188,0))</f>
        <v>High</v>
      </c>
      <c r="T188" s="2"/>
      <c r="U188" s="6">
        <f>INDEX($Z$12:$Z$191,MATCH(A188,$X$12:$X$191,0))</f>
        <v>5</v>
      </c>
      <c r="V188" s="2" t="str">
        <f>INDEX($AG$12:$AG$188,MATCH(A188,$AE$12:$AE$188,0))</f>
        <v>Green</v>
      </c>
      <c r="W188" s="3"/>
      <c r="X188" s="1" t="s">
        <v>94</v>
      </c>
      <c r="Y188" s="1">
        <v>2.1</v>
      </c>
      <c r="Z188" s="1">
        <f>MATCH(Y188,$X$6:$X$10,1)</f>
        <v>1</v>
      </c>
      <c r="AB188" s="1" t="s">
        <v>231</v>
      </c>
      <c r="AC188" s="1" t="s">
        <v>87</v>
      </c>
      <c r="AE188" s="1" t="s">
        <v>7</v>
      </c>
      <c r="AF188" s="1">
        <v>76.8</v>
      </c>
      <c r="AG188" s="1" t="s">
        <v>119</v>
      </c>
      <c r="AM188" s="6"/>
    </row>
    <row r="189" spans="1:39" s="1" customFormat="1" ht="11.25">
      <c r="A189" s="1" t="s">
        <v>244</v>
      </c>
      <c r="B189" s="1" t="s">
        <v>250</v>
      </c>
      <c r="C189" s="2">
        <f t="shared" si="30"/>
        <v>11269.49017307128</v>
      </c>
      <c r="D189" s="5">
        <f t="shared" si="31"/>
        <v>0.008736850524946913</v>
      </c>
      <c r="E189" s="5"/>
      <c r="F189" s="2">
        <v>33102</v>
      </c>
      <c r="G189" s="8" t="e">
        <v>#N/A</v>
      </c>
      <c r="H189" s="2" t="e">
        <v>#N/A</v>
      </c>
      <c r="I189" s="8">
        <f t="shared" si="32"/>
        <v>0</v>
      </c>
      <c r="J189" s="8" t="e">
        <f t="shared" si="33"/>
        <v>#N/A</v>
      </c>
      <c r="K189" s="2"/>
      <c r="L189" s="2">
        <v>11368.81783514227</v>
      </c>
      <c r="M189" s="9">
        <f t="shared" si="34"/>
        <v>-0.8547590797759852</v>
      </c>
      <c r="N189" s="9">
        <f t="shared" si="35"/>
        <v>-0.8651395835569563</v>
      </c>
      <c r="O189" s="2">
        <v>610.0580815488413</v>
      </c>
      <c r="P189" s="2">
        <v>99.32766207098857</v>
      </c>
      <c r="Q189" s="2">
        <v>9666.984452918743</v>
      </c>
      <c r="R189" s="2">
        <v>1091.7753006746846</v>
      </c>
      <c r="S189" s="2" t="e">
        <f>INDEX($AC$12:$AC$188,MATCH(A189,$AB$12:$AB$188,0))</f>
        <v>#N/A</v>
      </c>
      <c r="T189" s="2"/>
      <c r="U189" s="6" t="e">
        <f>INDEX($Z$12:$Z$191,MATCH(A189,$X$12:$X$191,0))</f>
        <v>#N/A</v>
      </c>
      <c r="V189" s="2" t="e">
        <f>INDEX($AG$12:$AG$188,MATCH(A189,$AE$12:$AE$188,0))</f>
        <v>#N/A</v>
      </c>
      <c r="W189" s="3"/>
      <c r="X189" s="1" t="s">
        <v>25</v>
      </c>
      <c r="Y189" s="1">
        <v>2.1</v>
      </c>
      <c r="Z189" s="1">
        <f>MATCH(Y189,$X$6:$X$10,1)</f>
        <v>1</v>
      </c>
      <c r="AB189" s="4"/>
      <c r="AC189" s="4"/>
      <c r="AE189" s="4"/>
      <c r="AF189" s="4"/>
      <c r="AG189" s="4"/>
      <c r="AM189" s="6"/>
    </row>
    <row r="190" spans="1:39" s="1" customFormat="1" ht="11.25">
      <c r="A190" s="1" t="s">
        <v>254</v>
      </c>
      <c r="B190" s="1" t="s">
        <v>250</v>
      </c>
      <c r="C190" s="2">
        <f t="shared" si="30"/>
        <v>11111.93115305824</v>
      </c>
      <c r="D190" s="5">
        <f t="shared" si="31"/>
        <v>0.0014177134460052535</v>
      </c>
      <c r="E190" s="5"/>
      <c r="F190" s="2">
        <v>33000</v>
      </c>
      <c r="G190" s="8" t="e">
        <v>#N/A</v>
      </c>
      <c r="H190" s="2" t="e">
        <v>#N/A</v>
      </c>
      <c r="I190" s="8">
        <f t="shared" si="32"/>
        <v>0</v>
      </c>
      <c r="J190" s="8" t="e">
        <f t="shared" si="33"/>
        <v>#N/A</v>
      </c>
      <c r="K190" s="2"/>
      <c r="L190" s="2">
        <v>11127.707052970443</v>
      </c>
      <c r="M190" s="9">
        <f t="shared" si="34"/>
        <v>-0.8677836239278107</v>
      </c>
      <c r="N190" s="9">
        <f t="shared" si="35"/>
        <v>-0.8812937939124397</v>
      </c>
      <c r="O190" s="2">
        <v>483.67208077260756</v>
      </c>
      <c r="P190" s="2">
        <v>15.775899912203691</v>
      </c>
      <c r="Q190" s="2">
        <v>9903.998390400937</v>
      </c>
      <c r="R190" s="2">
        <v>740.035484342991</v>
      </c>
      <c r="S190" s="2" t="e">
        <f>INDEX($AC$12:$AC$188,MATCH(A190,$AB$12:$AB$188,0))</f>
        <v>#N/A</v>
      </c>
      <c r="T190" s="2"/>
      <c r="U190" s="6" t="e">
        <f>INDEX($Z$12:$Z$191,MATCH(A190,$X$12:$X$191,0))</f>
        <v>#N/A</v>
      </c>
      <c r="V190" s="2" t="e">
        <f>INDEX($AG$12:$AG$188,MATCH(A190,$AE$12:$AE$188,0))</f>
        <v>#N/A</v>
      </c>
      <c r="W190" s="3"/>
      <c r="X190" s="1" t="s">
        <v>138</v>
      </c>
      <c r="Y190" s="1">
        <v>1.5</v>
      </c>
      <c r="Z190" s="1">
        <f>MATCH(Y190,$X$6:$X$10,1)</f>
        <v>1</v>
      </c>
      <c r="AB190" s="4"/>
      <c r="AC190" s="4"/>
      <c r="AE190" s="4"/>
      <c r="AF190" s="4"/>
      <c r="AG190" s="4"/>
      <c r="AM190" s="6"/>
    </row>
    <row r="191" spans="1:39" s="1" customFormat="1" ht="11.25">
      <c r="A191" s="1" t="s">
        <v>44</v>
      </c>
      <c r="B191" s="1" t="s">
        <v>250</v>
      </c>
      <c r="C191" s="2">
        <f t="shared" si="30"/>
        <v>11066.676985427119</v>
      </c>
      <c r="D191" s="5">
        <f t="shared" si="31"/>
        <v>0.006236389276155793</v>
      </c>
      <c r="E191" s="5"/>
      <c r="F191" s="2">
        <v>8340924</v>
      </c>
      <c r="G191" s="8" t="e">
        <v>#N/A</v>
      </c>
      <c r="H191" s="2" t="e">
        <v>#N/A</v>
      </c>
      <c r="I191" s="8">
        <f t="shared" si="32"/>
        <v>0</v>
      </c>
      <c r="J191" s="8" t="e">
        <f t="shared" si="33"/>
        <v>#N/A</v>
      </c>
      <c r="K191" s="2"/>
      <c r="L191" s="2">
        <v>11136.126203460297</v>
      </c>
      <c r="M191" s="9">
        <f t="shared" si="34"/>
        <v>-0.8673288305075902</v>
      </c>
      <c r="N191" s="9">
        <f t="shared" si="35"/>
        <v>-0.8807297182340212</v>
      </c>
      <c r="O191" s="2">
        <v>546.4915935568544</v>
      </c>
      <c r="P191" s="2">
        <v>69.44921803317732</v>
      </c>
      <c r="Q191" s="2">
        <v>9723.429331271813</v>
      </c>
      <c r="R191" s="2">
        <v>866.2055575170497</v>
      </c>
      <c r="S191" s="2" t="str">
        <f>INDEX($AC$12:$AC$188,MATCH(A191,$AB$12:$AB$188,0))</f>
        <v>High</v>
      </c>
      <c r="T191" s="2"/>
      <c r="U191" s="6">
        <f>INDEX($Z$12:$Z$191,MATCH(A191,$X$12:$X$191,0))</f>
        <v>5</v>
      </c>
      <c r="V191" s="2" t="str">
        <f>INDEX($AG$12:$AG$188,MATCH(A191,$AE$12:$AE$188,0))</f>
        <v>Green</v>
      </c>
      <c r="W191" s="3"/>
      <c r="X191" s="1" t="s">
        <v>172</v>
      </c>
      <c r="Y191" s="1">
        <v>3.3</v>
      </c>
      <c r="Z191" s="1">
        <f>MATCH(Y191,$X$6:$X$10,1)</f>
        <v>2</v>
      </c>
      <c r="AB191" s="4"/>
      <c r="AC191" s="4"/>
      <c r="AE191" s="4"/>
      <c r="AF191" s="4"/>
      <c r="AG191" s="4"/>
      <c r="AM191" s="6"/>
    </row>
    <row r="192" spans="1:39" s="1" customFormat="1" ht="11.25">
      <c r="A192" s="1" t="s">
        <v>162</v>
      </c>
      <c r="B192" s="1" t="s">
        <v>250</v>
      </c>
      <c r="C192" s="2">
        <f t="shared" si="30"/>
        <v>11013.838032930127</v>
      </c>
      <c r="D192" s="5">
        <f t="shared" si="31"/>
        <v>0.000800302348665551</v>
      </c>
      <c r="E192" s="5"/>
      <c r="F192" s="2">
        <v>9370000</v>
      </c>
      <c r="G192" s="8" t="e">
        <v>#N/A</v>
      </c>
      <c r="H192" s="2" t="e">
        <v>#N/A</v>
      </c>
      <c r="I192" s="8">
        <f t="shared" si="32"/>
        <v>0</v>
      </c>
      <c r="J192" s="8" t="e">
        <f t="shared" si="33"/>
        <v>#N/A</v>
      </c>
      <c r="K192" s="2"/>
      <c r="L192" s="2">
        <v>11022.659493211084</v>
      </c>
      <c r="M192" s="9">
        <f t="shared" si="34"/>
        <v>-0.8734581796975824</v>
      </c>
      <c r="N192" s="9">
        <f t="shared" si="35"/>
        <v>-0.8883318880299959</v>
      </c>
      <c r="O192" s="2">
        <v>430.36414267623786</v>
      </c>
      <c r="P192" s="2">
        <v>8.821460280957462</v>
      </c>
      <c r="Q192" s="2">
        <v>9763.367086857463</v>
      </c>
      <c r="R192" s="2">
        <v>828.9291658664438</v>
      </c>
      <c r="S192" s="2" t="str">
        <f>INDEX($AC$12:$AC$188,MATCH(A192,$AB$12:$AB$188,0))</f>
        <v>High</v>
      </c>
      <c r="T192" s="2"/>
      <c r="U192" s="6">
        <f>INDEX($Z$12:$Z$191,MATCH(A192,$X$12:$X$191,0))</f>
        <v>5</v>
      </c>
      <c r="V192" s="2" t="str">
        <f>INDEX($AG$12:$AG$188,MATCH(A192,$AE$12:$AE$188,0))</f>
        <v>Green</v>
      </c>
      <c r="W192" s="3"/>
      <c r="X192" s="4"/>
      <c r="Y192" s="4"/>
      <c r="Z192" s="4"/>
      <c r="AB192" s="4"/>
      <c r="AC192" s="4"/>
      <c r="AE192" s="4"/>
      <c r="AF192" s="4"/>
      <c r="AG192" s="4"/>
      <c r="AM192" s="6"/>
    </row>
    <row r="193" spans="1:39" s="1" customFormat="1" ht="11.25">
      <c r="A193" s="1" t="s">
        <v>65</v>
      </c>
      <c r="B193" s="1" t="s">
        <v>260</v>
      </c>
      <c r="C193" s="2">
        <f t="shared" si="30"/>
        <v>10427.925688120893</v>
      </c>
      <c r="D193" s="5">
        <f t="shared" si="31"/>
        <v>0.00022116099249334958</v>
      </c>
      <c r="E193" s="5"/>
      <c r="F193" s="2">
        <v>141862011</v>
      </c>
      <c r="G193" s="8" t="e">
        <v>#N/A</v>
      </c>
      <c r="H193" s="2" t="e">
        <v>#N/A</v>
      </c>
      <c r="I193" s="8">
        <f t="shared" si="32"/>
        <v>0</v>
      </c>
      <c r="J193" s="8" t="e">
        <f t="shared" si="33"/>
        <v>#N/A</v>
      </c>
      <c r="K193" s="2"/>
      <c r="L193" s="2">
        <v>10430.23244868118</v>
      </c>
      <c r="M193" s="9">
        <f t="shared" si="34"/>
        <v>-0.9054604490640198</v>
      </c>
      <c r="N193" s="9">
        <f t="shared" si="35"/>
        <v>-0.928023978990877</v>
      </c>
      <c r="O193" s="2">
        <v>587.6994075821949</v>
      </c>
      <c r="P193" s="2">
        <v>2.3067605602866696</v>
      </c>
      <c r="Q193" s="2">
        <v>8790.516922188683</v>
      </c>
      <c r="R193" s="2">
        <v>1052.0138440008284</v>
      </c>
      <c r="S193" s="2" t="str">
        <f>INDEX($AC$12:$AC$188,MATCH(A193,$AB$12:$AB$188,0))</f>
        <v>High</v>
      </c>
      <c r="T193" s="2"/>
      <c r="U193" s="6">
        <f>INDEX($Z$12:$Z$191,MATCH(A193,$X$12:$X$191,0))</f>
        <v>4</v>
      </c>
      <c r="V193" s="2" t="str">
        <f>INDEX($AG$12:$AG$188,MATCH(A193,$AE$12:$AE$188,0))</f>
        <v>Green</v>
      </c>
      <c r="W193" s="3"/>
      <c r="X193" s="4"/>
      <c r="Y193" s="4"/>
      <c r="Z193" s="4"/>
      <c r="AB193" s="4"/>
      <c r="AC193" s="4"/>
      <c r="AE193" s="4"/>
      <c r="AF193" s="4"/>
      <c r="AG193" s="4"/>
      <c r="AM193" s="6"/>
    </row>
    <row r="194" spans="1:39" s="1" customFormat="1" ht="11.25">
      <c r="A194" s="1" t="s">
        <v>29</v>
      </c>
      <c r="B194" s="1" t="s">
        <v>250</v>
      </c>
      <c r="C194" s="2">
        <f t="shared" si="30"/>
        <v>9849.375115284356</v>
      </c>
      <c r="D194" s="5">
        <f t="shared" si="31"/>
        <v>0.0013869182609198862</v>
      </c>
      <c r="E194" s="5"/>
      <c r="F194" s="2">
        <v>331000</v>
      </c>
      <c r="G194" s="8" t="e">
        <v>#N/A</v>
      </c>
      <c r="H194" s="2" t="e">
        <v>#N/A</v>
      </c>
      <c r="I194" s="8">
        <f t="shared" si="32"/>
        <v>0</v>
      </c>
      <c r="J194" s="8" t="e">
        <f t="shared" si="33"/>
        <v>#N/A</v>
      </c>
      <c r="K194" s="2"/>
      <c r="L194" s="2">
        <v>9863.054365492302</v>
      </c>
      <c r="M194" s="9">
        <f t="shared" si="34"/>
        <v>-0.9360987967973735</v>
      </c>
      <c r="N194" s="9">
        <f t="shared" si="35"/>
        <v>-0.9660244117476479</v>
      </c>
      <c r="O194" s="2">
        <v>507.6775031061521</v>
      </c>
      <c r="P194" s="2">
        <v>13.679250207946875</v>
      </c>
      <c r="Q194" s="2">
        <v>8309.143050049941</v>
      </c>
      <c r="R194" s="2">
        <v>1046.2331162797173</v>
      </c>
      <c r="S194" s="2" t="str">
        <f>INDEX($AC$12:$AC$188,MATCH(A194,$AB$12:$AB$188,0))</f>
        <v>High</v>
      </c>
      <c r="T194" s="2"/>
      <c r="U194" s="6">
        <f>INDEX($Z$12:$Z$191,MATCH(A194,$X$12:$X$191,0))</f>
        <v>5</v>
      </c>
      <c r="V194" s="2" t="str">
        <f>INDEX($AG$12:$AG$188,MATCH(A194,$AE$12:$AE$188,0))</f>
        <v>Green</v>
      </c>
      <c r="W194" s="3"/>
      <c r="X194" s="4"/>
      <c r="Y194" s="4"/>
      <c r="Z194" s="4"/>
      <c r="AB194" s="4"/>
      <c r="AC194" s="4"/>
      <c r="AE194" s="4"/>
      <c r="AF194" s="4"/>
      <c r="AG194" s="4"/>
      <c r="AM194" s="6"/>
    </row>
    <row r="195" spans="1:39" s="1" customFormat="1" ht="11.25">
      <c r="A195" s="1" t="s">
        <v>167</v>
      </c>
      <c r="B195" s="1" t="s">
        <v>250</v>
      </c>
      <c r="C195" s="2">
        <f t="shared" si="30"/>
        <v>5353.521319750978</v>
      </c>
      <c r="D195" s="5">
        <f t="shared" si="31"/>
        <v>0.6279491963808692</v>
      </c>
      <c r="E195" s="5"/>
      <c r="F195" s="2">
        <v>10623000</v>
      </c>
      <c r="G195" s="8" t="e">
        <v>#N/A</v>
      </c>
      <c r="H195" s="2" t="e">
        <v>#N/A</v>
      </c>
      <c r="I195" s="8">
        <f t="shared" si="32"/>
        <v>0</v>
      </c>
      <c r="J195" s="8" t="e">
        <f t="shared" si="33"/>
        <v>#N/A</v>
      </c>
      <c r="K195" s="2"/>
      <c r="L195" s="2">
        <v>14389.221223753599</v>
      </c>
      <c r="M195" s="9">
        <f t="shared" si="34"/>
        <v>-0.6916001495243442</v>
      </c>
      <c r="N195" s="9">
        <f t="shared" si="35"/>
        <v>-0.662775212878293</v>
      </c>
      <c r="O195" s="2">
        <v>479.6662791866629</v>
      </c>
      <c r="P195" s="2">
        <v>9035.69990400262</v>
      </c>
      <c r="Q195" s="2">
        <v>12428.035593503218</v>
      </c>
      <c r="R195" s="2">
        <v>1481.5224743282297</v>
      </c>
      <c r="S195" s="2" t="str">
        <f>INDEX($AC$12:$AC$188,MATCH(A195,$AB$12:$AB$188,0))</f>
        <v>High</v>
      </c>
      <c r="T195" s="2"/>
      <c r="U195" s="6" t="e">
        <f>INDEX($Z$12:$Z$191,MATCH(A195,$X$12:$X$191,0))</f>
        <v>#N/A</v>
      </c>
      <c r="V195" s="2" t="str">
        <f>INDEX($AG$12:$AG$188,MATCH(A195,$AE$12:$AE$188,0))</f>
        <v>Yellow</v>
      </c>
      <c r="W195" s="3"/>
      <c r="X195" s="4"/>
      <c r="Y195" s="4"/>
      <c r="Z195" s="4"/>
      <c r="AB195" s="4"/>
      <c r="AC195" s="4"/>
      <c r="AE195" s="4"/>
      <c r="AF195" s="4"/>
      <c r="AG195" s="4"/>
      <c r="AM195" s="6"/>
    </row>
    <row r="196" spans="1:39" s="1" customFormat="1" ht="11.25">
      <c r="A196" s="1" t="s">
        <v>80</v>
      </c>
      <c r="B196" s="1" t="s">
        <v>209</v>
      </c>
      <c r="C196" s="2">
        <f t="shared" si="30"/>
        <v>15242.136421058061</v>
      </c>
      <c r="D196" s="5">
        <f t="shared" si="31"/>
        <v>0.1318885721108339</v>
      </c>
      <c r="E196" s="5"/>
      <c r="F196" s="2">
        <v>390000</v>
      </c>
      <c r="G196" s="8">
        <v>0</v>
      </c>
      <c r="H196" s="2" t="e">
        <v>#N/A</v>
      </c>
      <c r="I196" s="8">
        <f t="shared" si="32"/>
        <v>0</v>
      </c>
      <c r="J196" s="8" t="e">
        <f t="shared" si="33"/>
        <v>#N/A</v>
      </c>
      <c r="K196" s="2"/>
      <c r="L196" s="2">
        <v>17557.81104980922</v>
      </c>
      <c r="M196" s="9">
        <f t="shared" si="34"/>
        <v>-0.5204363479027474</v>
      </c>
      <c r="N196" s="9">
        <f t="shared" si="35"/>
        <v>-0.4504824812165907</v>
      </c>
      <c r="O196" s="2">
        <v>3896.607842631742</v>
      </c>
      <c r="P196" s="2">
        <v>2315.67462875116</v>
      </c>
      <c r="Q196" s="2">
        <v>10854.001237496133</v>
      </c>
      <c r="R196" s="2">
        <v>2807.2035810044345</v>
      </c>
      <c r="S196" s="2" t="str">
        <f>INDEX($AC$12:$AC$188,MATCH(A196,$AB$12:$AB$188,0))</f>
        <v>High</v>
      </c>
      <c r="T196" s="2"/>
      <c r="U196" s="6" t="e">
        <f>INDEX($Z$12:$Z$191,MATCH(A196,$X$12:$X$191,0))</f>
        <v>#N/A</v>
      </c>
      <c r="V196" s="2" t="str">
        <f>INDEX($AG$12:$AG$188,MATCH(A196,$AE$12:$AE$188,0))</f>
        <v>Orange</v>
      </c>
      <c r="W196" s="3"/>
      <c r="X196" s="4"/>
      <c r="Y196" s="4"/>
      <c r="Z196" s="4"/>
      <c r="AB196" s="4"/>
      <c r="AC196" s="4"/>
      <c r="AE196" s="4"/>
      <c r="AF196" s="4"/>
      <c r="AG196" s="4"/>
      <c r="AM196" s="6"/>
    </row>
    <row r="197" spans="1:39" s="1" customFormat="1" ht="11.25">
      <c r="A197" s="1" t="s">
        <v>124</v>
      </c>
      <c r="B197" s="1" t="s">
        <v>42</v>
      </c>
      <c r="C197" s="2">
        <f t="shared" si="30"/>
        <v>13990.255451488527</v>
      </c>
      <c r="D197" s="5">
        <f t="shared" si="31"/>
        <v>0.005462800211642157</v>
      </c>
      <c r="E197" s="5"/>
      <c r="F197" s="2">
        <v>4395000</v>
      </c>
      <c r="G197" s="8">
        <v>0</v>
      </c>
      <c r="H197" s="2" t="e">
        <v>#N/A</v>
      </c>
      <c r="I197" s="8">
        <f t="shared" si="32"/>
        <v>0</v>
      </c>
      <c r="J197" s="8" t="e">
        <f t="shared" si="33"/>
        <v>#N/A</v>
      </c>
      <c r="K197" s="2"/>
      <c r="L197" s="2">
        <v>14067.101214982928</v>
      </c>
      <c r="M197" s="9">
        <f t="shared" si="34"/>
        <v>-0.7090007246401852</v>
      </c>
      <c r="N197" s="9">
        <f t="shared" si="35"/>
        <v>-0.6843569701706037</v>
      </c>
      <c r="O197" s="2">
        <v>1597.7927787439955</v>
      </c>
      <c r="P197" s="2">
        <v>76.84576349440039</v>
      </c>
      <c r="Q197" s="2">
        <v>9953.183456838211</v>
      </c>
      <c r="R197" s="2">
        <v>2516.124638916771</v>
      </c>
      <c r="S197" s="2" t="str">
        <f>INDEX($AC$12:$AC$188,MATCH(A197,$AB$12:$AB$188,0))</f>
        <v>High</v>
      </c>
      <c r="T197" s="2"/>
      <c r="U197" s="6">
        <f>INDEX($Z$12:$Z$191,MATCH(A197,$X$12:$X$191,0))</f>
        <v>4</v>
      </c>
      <c r="V197" s="2" t="str">
        <f>INDEX($AG$12:$AG$188,MATCH(A197,$AE$12:$AE$188,0))</f>
        <v>Yellow</v>
      </c>
      <c r="W197" s="3"/>
      <c r="X197" s="4"/>
      <c r="Y197" s="4"/>
      <c r="Z197" s="4"/>
      <c r="AB197" s="4"/>
      <c r="AC197" s="4"/>
      <c r="AE197" s="4"/>
      <c r="AF197" s="4"/>
      <c r="AG197" s="4"/>
      <c r="AM197" s="6"/>
    </row>
    <row r="198" spans="1:39" s="1" customFormat="1" ht="11.25">
      <c r="A198" s="1" t="s">
        <v>89</v>
      </c>
      <c r="B198" s="1" t="s">
        <v>42</v>
      </c>
      <c r="C198" s="2">
        <f t="shared" si="30"/>
        <v>13615.696772166015</v>
      </c>
      <c r="D198" s="5">
        <f t="shared" si="31"/>
        <v>0.0012633124654996542</v>
      </c>
      <c r="E198" s="5"/>
      <c r="F198" s="2">
        <v>1141000</v>
      </c>
      <c r="G198" s="8">
        <v>0</v>
      </c>
      <c r="H198" s="2" t="e">
        <v>#N/A</v>
      </c>
      <c r="I198" s="8">
        <f t="shared" si="32"/>
        <v>0</v>
      </c>
      <c r="J198" s="8" t="e">
        <f t="shared" si="33"/>
        <v>#N/A</v>
      </c>
      <c r="K198" s="2"/>
      <c r="L198" s="2">
        <v>13632.919409196806</v>
      </c>
      <c r="M198" s="9">
        <f t="shared" si="34"/>
        <v>-0.7324547570498625</v>
      </c>
      <c r="N198" s="9">
        <f t="shared" si="35"/>
        <v>-0.7134467693078078</v>
      </c>
      <c r="O198" s="2">
        <v>1289.4063568895624</v>
      </c>
      <c r="P198" s="2">
        <v>17.222637030790505</v>
      </c>
      <c r="Q198" s="2">
        <v>11140.207690896432</v>
      </c>
      <c r="R198" s="2">
        <v>1203.3116444122754</v>
      </c>
      <c r="S198" s="2" t="str">
        <f>INDEX($AC$12:$AC$188,MATCH(A198,$AB$12:$AB$188,0))</f>
        <v>High</v>
      </c>
      <c r="T198" s="2"/>
      <c r="U198" s="6">
        <f>INDEX($Z$12:$Z$191,MATCH(A198,$X$12:$X$191,0))</f>
        <v>3</v>
      </c>
      <c r="V198" s="2" t="str">
        <f>INDEX($AG$12:$AG$188,MATCH(A198,$AE$12:$AE$188,0))</f>
        <v>Orange</v>
      </c>
      <c r="W198" s="3"/>
      <c r="X198" s="4"/>
      <c r="Y198" s="4"/>
      <c r="Z198" s="4"/>
      <c r="AB198" s="4"/>
      <c r="AC198" s="4"/>
      <c r="AE198" s="4"/>
      <c r="AF198" s="4"/>
      <c r="AG198" s="4"/>
      <c r="AM198" s="6"/>
    </row>
    <row r="199" spans="1:39" s="1" customFormat="1" ht="11.25">
      <c r="A199" s="1" t="s">
        <v>143</v>
      </c>
      <c r="B199" s="1" t="s">
        <v>42</v>
      </c>
      <c r="C199" s="2">
        <f t="shared" si="30"/>
        <v>11642.605447496713</v>
      </c>
      <c r="D199" s="5">
        <f t="shared" si="31"/>
        <v>0.00848518761821254</v>
      </c>
      <c r="E199" s="5"/>
      <c r="F199" s="2">
        <v>855000</v>
      </c>
      <c r="G199" s="8">
        <v>0</v>
      </c>
      <c r="H199" s="2" t="e">
        <v>#N/A</v>
      </c>
      <c r="I199" s="8">
        <f t="shared" si="32"/>
        <v>0</v>
      </c>
      <c r="J199" s="8" t="e">
        <f t="shared" si="33"/>
        <v>#N/A</v>
      </c>
      <c r="K199" s="2"/>
      <c r="L199" s="2">
        <v>11742.240561721102</v>
      </c>
      <c r="M199" s="9">
        <f t="shared" si="34"/>
        <v>-0.8345871872301138</v>
      </c>
      <c r="N199" s="9">
        <f t="shared" si="35"/>
        <v>-0.8401205892907703</v>
      </c>
      <c r="O199" s="2">
        <v>1625.8358429976208</v>
      </c>
      <c r="P199" s="2">
        <v>99.63511422438896</v>
      </c>
      <c r="Q199" s="2">
        <v>8783.419577045308</v>
      </c>
      <c r="R199" s="2">
        <v>1332.9873047037486</v>
      </c>
      <c r="S199" s="2" t="str">
        <f>INDEX($AC$12:$AC$188,MATCH(A199,$AB$12:$AB$188,0))</f>
        <v>High</v>
      </c>
      <c r="T199" s="2"/>
      <c r="U199" s="6">
        <f>INDEX($Z$12:$Z$191,MATCH(A199,$X$12:$X$191,0))</f>
        <v>4</v>
      </c>
      <c r="V199" s="2" t="str">
        <f>INDEX($AG$12:$AG$188,MATCH(A199,$AE$12:$AE$188,0))</f>
        <v>Yellow</v>
      </c>
      <c r="W199" s="3"/>
      <c r="X199" s="4"/>
      <c r="Y199" s="4"/>
      <c r="Z199" s="4"/>
      <c r="AB199" s="4"/>
      <c r="AC199" s="4"/>
      <c r="AE199" s="4"/>
      <c r="AF199" s="4"/>
      <c r="AG199" s="4"/>
      <c r="AM199" s="6"/>
    </row>
    <row r="200" spans="1:39" s="1" customFormat="1" ht="11.25">
      <c r="A200" s="1" t="s">
        <v>204</v>
      </c>
      <c r="B200" s="1" t="s">
        <v>42</v>
      </c>
      <c r="C200" s="2">
        <f t="shared" si="30"/>
        <v>10573.902351581944</v>
      </c>
      <c r="D200" s="5">
        <f t="shared" si="31"/>
        <v>0.003328968702033</v>
      </c>
      <c r="E200" s="5"/>
      <c r="F200" s="2">
        <v>3002000</v>
      </c>
      <c r="G200" s="8">
        <v>0</v>
      </c>
      <c r="H200" s="2" t="e">
        <v>#N/A</v>
      </c>
      <c r="I200" s="8">
        <f t="shared" si="32"/>
        <v>0</v>
      </c>
      <c r="J200" s="8" t="e">
        <f t="shared" si="33"/>
        <v>#N/A</v>
      </c>
      <c r="K200" s="2"/>
      <c r="L200" s="2">
        <v>10609.220113292073</v>
      </c>
      <c r="M200" s="9">
        <f t="shared" si="34"/>
        <v>-0.8957917286552605</v>
      </c>
      <c r="N200" s="9">
        <f t="shared" si="35"/>
        <v>-0.9160319628764731</v>
      </c>
      <c r="O200" s="2">
        <v>1307.0451690847947</v>
      </c>
      <c r="P200" s="2">
        <v>35.31776171012831</v>
      </c>
      <c r="Q200" s="2">
        <v>8077.926872141046</v>
      </c>
      <c r="R200" s="2">
        <v>1224.2488905914215</v>
      </c>
      <c r="S200" s="2" t="str">
        <f>INDEX($AC$12:$AC$188,MATCH(A200,$AB$12:$AB$188,0))</f>
        <v>High</v>
      </c>
      <c r="T200" s="2"/>
      <c r="U200" s="6" t="e">
        <f>INDEX($Z$12:$Z$191,MATCH(A200,$X$12:$X$191,0))</f>
        <v>#N/A</v>
      </c>
      <c r="V200" s="2" t="str">
        <f>INDEX($AG$12:$AG$188,MATCH(A200,$AE$12:$AE$188,0))</f>
        <v>Orange</v>
      </c>
      <c r="W200" s="3"/>
      <c r="X200" s="4"/>
      <c r="Y200" s="4"/>
      <c r="Z200" s="4"/>
      <c r="AB200" s="4"/>
      <c r="AC200" s="4"/>
      <c r="AE200" s="4"/>
      <c r="AF200" s="4"/>
      <c r="AG200" s="4"/>
      <c r="AM200" s="6"/>
    </row>
    <row r="201" spans="1:39" s="1" customFormat="1" ht="11.25">
      <c r="A201" s="1" t="s">
        <v>47</v>
      </c>
      <c r="B201" s="1" t="s">
        <v>260</v>
      </c>
      <c r="C201" s="2">
        <f t="shared" si="30"/>
        <v>10498.899330739352</v>
      </c>
      <c r="D201" s="5">
        <f t="shared" si="31"/>
        <v>0.0057038294419663625</v>
      </c>
      <c r="E201" s="5"/>
      <c r="F201" s="2">
        <v>4780000</v>
      </c>
      <c r="G201" s="8">
        <v>0</v>
      </c>
      <c r="H201" s="2" t="e">
        <v>#N/A</v>
      </c>
      <c r="I201" s="8">
        <f t="shared" si="32"/>
        <v>0</v>
      </c>
      <c r="J201" s="8" t="e">
        <f t="shared" si="33"/>
        <v>#N/A</v>
      </c>
      <c r="K201" s="2"/>
      <c r="L201" s="2">
        <v>10559.126788999905</v>
      </c>
      <c r="M201" s="9">
        <f t="shared" si="34"/>
        <v>-0.8984977159532076</v>
      </c>
      <c r="N201" s="9">
        <f t="shared" si="35"/>
        <v>-0.9193881715484039</v>
      </c>
      <c r="O201" s="2">
        <v>1103.8643664900665</v>
      </c>
      <c r="P201" s="2">
        <v>60.2274582605534</v>
      </c>
      <c r="Q201" s="2">
        <v>8815.334308805568</v>
      </c>
      <c r="R201" s="2">
        <v>639.9295479879032</v>
      </c>
      <c r="S201" s="2" t="str">
        <f>INDEX($AC$12:$AC$188,MATCH(A201,$AB$12:$AB$188,0))</f>
        <v>High</v>
      </c>
      <c r="T201" s="2"/>
      <c r="U201" s="6">
        <f>INDEX($Z$12:$Z$191,MATCH(A201,$X$12:$X$191,0))</f>
        <v>5</v>
      </c>
      <c r="V201" s="2" t="str">
        <f>INDEX($AG$12:$AG$188,MATCH(A201,$AE$12:$AE$188,0))</f>
        <v>Yellow</v>
      </c>
      <c r="W201" s="3"/>
      <c r="X201" s="4"/>
      <c r="Y201" s="4"/>
      <c r="Z201" s="4"/>
      <c r="AB201" s="4"/>
      <c r="AC201" s="4"/>
      <c r="AE201" s="4"/>
      <c r="AF201" s="4"/>
      <c r="AG201" s="4"/>
      <c r="AM201" s="6"/>
    </row>
    <row r="202" spans="1:39" s="1" customFormat="1" ht="11.25">
      <c r="A202" s="1" t="s">
        <v>96</v>
      </c>
      <c r="B202" s="1" t="s">
        <v>250</v>
      </c>
      <c r="C202" s="2">
        <f t="shared" si="30"/>
        <v>10430.841361509267</v>
      </c>
      <c r="D202" s="5">
        <f t="shared" si="31"/>
        <v>0.0016386568209501994</v>
      </c>
      <c r="E202" s="5"/>
      <c r="F202" s="2">
        <v>7640238</v>
      </c>
      <c r="G202" s="8">
        <v>0</v>
      </c>
      <c r="H202" s="2" t="e">
        <v>#N/A</v>
      </c>
      <c r="I202" s="8">
        <f t="shared" si="32"/>
        <v>0</v>
      </c>
      <c r="J202" s="8" t="e">
        <f t="shared" si="33"/>
        <v>#N/A</v>
      </c>
      <c r="K202" s="2"/>
      <c r="L202" s="2">
        <v>10447.961985682134</v>
      </c>
      <c r="M202" s="9">
        <f t="shared" si="34"/>
        <v>-0.9045027186158818</v>
      </c>
      <c r="N202" s="9">
        <f t="shared" si="35"/>
        <v>-0.9268361156044331</v>
      </c>
      <c r="O202" s="2">
        <v>834.8632512133672</v>
      </c>
      <c r="P202" s="2">
        <v>17.120624172866417</v>
      </c>
      <c r="Q202" s="2">
        <v>8683.35165195123</v>
      </c>
      <c r="R202" s="2">
        <v>929.7467652662508</v>
      </c>
      <c r="S202" s="2" t="str">
        <f>INDEX($AC$12:$AC$188,MATCH(A202,$AB$12:$AB$188,0))</f>
        <v>High</v>
      </c>
      <c r="T202" s="2"/>
      <c r="U202" s="6">
        <f>INDEX($Z$12:$Z$191,MATCH(A202,$X$12:$X$191,0))</f>
        <v>4</v>
      </c>
      <c r="V202" s="2" t="str">
        <f>INDEX($AG$12:$AG$188,MATCH(A202,$AE$12:$AE$188,0))</f>
        <v>Orange</v>
      </c>
      <c r="W202" s="3"/>
      <c r="X202" s="4"/>
      <c r="Y202" s="4"/>
      <c r="Z202" s="4"/>
      <c r="AB202" s="4"/>
      <c r="AC202" s="4"/>
      <c r="AD202" s="4"/>
      <c r="AE202" s="4"/>
      <c r="AF202" s="4"/>
      <c r="AG202" s="4"/>
      <c r="AM202" s="6"/>
    </row>
    <row r="203" spans="1:39" s="1" customFormat="1" ht="11.25">
      <c r="A203" s="1" t="s">
        <v>224</v>
      </c>
      <c r="B203" s="1" t="s">
        <v>116</v>
      </c>
      <c r="C203" s="2">
        <f t="shared" si="30"/>
        <v>18287.537172382577</v>
      </c>
      <c r="D203" s="5">
        <f t="shared" si="31"/>
        <v>0.1082826398008585</v>
      </c>
      <c r="E203" s="5"/>
      <c r="F203" s="2">
        <v>64473140</v>
      </c>
      <c r="G203" s="8">
        <v>-240.036</v>
      </c>
      <c r="H203" s="2" t="e">
        <v>#N/A</v>
      </c>
      <c r="I203" s="8">
        <f t="shared" si="32"/>
        <v>-3.7230387724252303</v>
      </c>
      <c r="J203" s="8" t="e">
        <f t="shared" si="33"/>
        <v>#N/A</v>
      </c>
      <c r="K203" s="2"/>
      <c r="L203" s="2">
        <v>20508.2215381548</v>
      </c>
      <c r="M203" s="9">
        <f t="shared" si="34"/>
        <v>-0.3610583585597378</v>
      </c>
      <c r="N203" s="9">
        <f t="shared" si="35"/>
        <v>-0.2528075732989809</v>
      </c>
      <c r="O203" s="2">
        <v>6111.1871285274065</v>
      </c>
      <c r="P203" s="2">
        <v>2220.6843657722247</v>
      </c>
      <c r="Q203" s="2">
        <v>11672.776912644198</v>
      </c>
      <c r="R203" s="2">
        <v>2724.2574969831985</v>
      </c>
      <c r="S203" s="2" t="str">
        <f>INDEX($AC$12:$AC$188,MATCH(A203,$AB$12:$AB$188,0))</f>
        <v>Medium</v>
      </c>
      <c r="T203" s="2"/>
      <c r="U203" s="6">
        <f>INDEX($Z$12:$Z$191,MATCH(A203,$X$12:$X$191,0))</f>
        <v>2</v>
      </c>
      <c r="V203" s="2" t="str">
        <f>INDEX($AG$12:$AG$188,MATCH(A203,$AE$12:$AE$188,0))</f>
        <v>Orange</v>
      </c>
      <c r="W203" s="3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M203" s="6"/>
    </row>
    <row r="204" ht="11.25">
      <c r="AM204" s="6"/>
    </row>
    <row r="205" ht="11.25">
      <c r="AM205" s="6"/>
    </row>
  </sheetData>
  <autoFilter ref="F11:V203"/>
  <conditionalFormatting sqref="U12:U203">
    <cfRule type="cellIs" priority="1" dxfId="0" operator="greaterThanOr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conditionalFormatting sqref="V12:V203">
    <cfRule type="cellIs" priority="4" dxfId="2" operator="equal" stopIfTrue="1">
      <formula>"red"</formula>
    </cfRule>
    <cfRule type="cellIs" priority="5" dxfId="1" operator="equal" stopIfTrue="1">
      <formula>"Orange"</formula>
    </cfRule>
    <cfRule type="cellIs" priority="6" dxfId="0" operator="equal" stopIfTrue="1">
      <formula>"yellow"</formula>
    </cfRule>
  </conditionalFormatting>
  <conditionalFormatting sqref="S12:S203">
    <cfRule type="cellIs" priority="7" dxfId="0" operator="equal" stopIfTrue="1">
      <formula>"Low"</formula>
    </cfRule>
    <cfRule type="cellIs" priority="8" dxfId="1" operator="equal" stopIfTrue="1">
      <formula>"medium"</formula>
    </cfRule>
    <cfRule type="cellIs" priority="9" dxfId="2" operator="equal" stopIfTrue="1">
      <formula>"high"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Elie Hassenfeld</dc:creator>
  <cp:keywords/>
  <dc:description/>
  <cp:lastModifiedBy>Elie Hassenfeld</cp:lastModifiedBy>
  <dcterms:created xsi:type="dcterms:W3CDTF">2008-09-11T16:29:42Z</dcterms:created>
  <dcterms:modified xsi:type="dcterms:W3CDTF">2008-09-12T21:51:58Z</dcterms:modified>
  <cp:category/>
  <cp:version/>
  <cp:contentType/>
  <cp:contentStatus/>
</cp:coreProperties>
</file>