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526"/>
  <workbookPr filterPrivacy="1" showInkAnnotation="0" autoCompressPictures="0"/>
  <bookViews>
    <workbookView xWindow="22600" yWindow="6660" windowWidth="25600" windowHeight="16060" tabRatio="500"/>
  </bookViews>
  <sheets>
    <sheet name="CEA" sheetId="7" r:id="rId1"/>
    <sheet name="Scenario 1" sheetId="6" r:id="rId2"/>
    <sheet name="GBD" sheetId="8" r:id="rId3"/>
    <sheet name="Sources" sheetId="10" r:id="rId4"/>
  </sheets>
  <definedNames>
    <definedName name="sources1007" localSheetId="2">GBD!$H$7</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2" i="8" l="1"/>
  <c r="E2" i="8"/>
  <c r="G2" i="8"/>
  <c r="I2" i="8"/>
  <c r="F3" i="8"/>
  <c r="E3" i="8"/>
  <c r="G3" i="8"/>
  <c r="I3" i="8"/>
  <c r="F4" i="8"/>
  <c r="E4" i="8"/>
  <c r="G4" i="8"/>
  <c r="I4" i="8"/>
  <c r="F5" i="8"/>
  <c r="E5" i="8"/>
  <c r="G5" i="8"/>
  <c r="I5" i="8"/>
  <c r="B11" i="8"/>
  <c r="C2" i="7"/>
  <c r="B10" i="8"/>
  <c r="F2" i="6"/>
  <c r="I2" i="6"/>
  <c r="F3" i="6"/>
  <c r="I3" i="6"/>
  <c r="F4" i="6"/>
  <c r="I4" i="6"/>
  <c r="F5" i="6"/>
  <c r="I5" i="6"/>
  <c r="B8" i="6"/>
  <c r="B2" i="7"/>
  <c r="C7" i="7"/>
  <c r="C8" i="7"/>
  <c r="B7" i="7"/>
  <c r="B8" i="7"/>
  <c r="B7" i="6"/>
</calcChain>
</file>

<file path=xl/sharedStrings.xml><?xml version="1.0" encoding="utf-8"?>
<sst xmlns="http://schemas.openxmlformats.org/spreadsheetml/2006/main" count="80" uniqueCount="59">
  <si>
    <t>Cost</t>
  </si>
  <si>
    <t>Children reached</t>
  </si>
  <si>
    <t>Percentage point increase in immunization coverage</t>
  </si>
  <si>
    <t>Cost per child reached</t>
  </si>
  <si>
    <t>Cost per life saved</t>
  </si>
  <si>
    <t>diptheria</t>
  </si>
  <si>
    <t>pertussis</t>
  </si>
  <si>
    <t>tetanus</t>
  </si>
  <si>
    <t>measles</t>
  </si>
  <si>
    <t>% of cases that result in death</t>
  </si>
  <si>
    <t># of cases per person per year among unvaccinated</t>
  </si>
  <si>
    <t># of deaths per person per year among unvaccinated</t>
  </si>
  <si>
    <t>source</t>
  </si>
  <si>
    <t>disease</t>
  </si>
  <si>
    <t>http://web.archive.org/web/20150703183009/http://www.censusindia.gov.in/2011census/C-series/C-14.html</t>
  </si>
  <si>
    <t>Population under 5 in India in 2011</t>
  </si>
  <si>
    <t>Scenario 1</t>
  </si>
  <si>
    <t>GBD</t>
  </si>
  <si>
    <t>vaccine effectiveness</t>
  </si>
  <si>
    <t># of deaths averted per vaccination per year</t>
  </si>
  <si>
    <t>Deaths averted per vaccinated child</t>
  </si>
  <si>
    <t>Measles</t>
  </si>
  <si>
    <t>Tetanus</t>
  </si>
  <si>
    <t>Deaths per 100,000 children under 5 in India in 2010</t>
  </si>
  <si>
    <t>Immunization coverage</t>
  </si>
  <si>
    <t xml:space="preserve">Unvaccinated children under 5 </t>
  </si>
  <si>
    <t>Deaths under 5</t>
  </si>
  <si>
    <t>Deaths per unvaccinated child under 5</t>
  </si>
  <si>
    <t>Upper respiratory infections</t>
  </si>
  <si>
    <t>Source</t>
  </si>
  <si>
    <t>http://vizhub.healthdata.org/gbd-compare/</t>
  </si>
  <si>
    <t>Notes</t>
  </si>
  <si>
    <t>The GBD doesn't have pertussis listed as a cause of death. I think upper respiratory infections should include pertussis</t>
  </si>
  <si>
    <t>Diptheria</t>
  </si>
  <si>
    <t>Description</t>
  </si>
  <si>
    <t>Link</t>
  </si>
  <si>
    <t>India Census 2011</t>
  </si>
  <si>
    <t>Haryana project responses</t>
  </si>
  <si>
    <t>GBD Compare</t>
  </si>
  <si>
    <t>India DLHS 2007-2008</t>
  </si>
  <si>
    <t>See "Scenario 1" and "GBD" tabs</t>
  </si>
  <si>
    <t>Haryana project responses, pg. 2</t>
  </si>
  <si>
    <t>J-PAL deaths averted calculation (Pakistan)</t>
  </si>
  <si>
    <t>Column O, "Deaths Averted (calc)" worksheet, J-PAL deaths averted calculation (Pakistan) [.xlsx]</t>
  </si>
  <si>
    <t>Deaths, Under-5, India, 2010, GBD Compare</t>
  </si>
  <si>
    <t>India, C-14, 0-4, Persons, India Census 2011</t>
  </si>
  <si>
    <t>"Children 12-23 months who have received measles vaccine (%)" and "Children 12-23 months who have received 3 doses of DPT vaccine (%)". India DLHS 2007-2008</t>
  </si>
  <si>
    <t>"2. The budget for incentives including their transportation to the immunization sessions is $430,000." Haryana project responses, Pg. 1</t>
  </si>
  <si>
    <t>"3. The incentives program will reach ~62,000 kids with the incentives based on the most recent census and estimated growth in cohort sizes." Haryana project responses, Pg. 1</t>
  </si>
  <si>
    <t>J-PAL file sent to GiveWell. See "J-PAL deaths averted calculation (Pakistan)" on the grant page</t>
  </si>
  <si>
    <t>J-PAL file sent to GiveWell. See "J-PAL responses to GiveWell questions about the Haryana project" on the grant page</t>
  </si>
  <si>
    <t>J-PAL calculates deaths averted based on the # of additional children immunized. 7740/62000=~12.5%. "4. The incentives will lead to an estimated 7740 additional children to get the DPT shot and 7400 additional children to get the measles vaccination. This number comes from the expected effect of the program with a baseline immunization rates as in the District Level Household Survey (DLHS 2011/2012)." Haryana project responses, Pg. 1</t>
  </si>
  <si>
    <t>Our analysis of Scenario 1 does not precisely replicate J-PAL's ($707 per death averted compared to $729 per death averted). We believe this is due to differences in how we model immunization coverage and rounding errors.</t>
  </si>
  <si>
    <t>http://web.archive.org/web/20150708152637/http://www.rchiips.org/pdf/rch3/state/India.pdf</t>
  </si>
  <si>
    <t>For the GBD data used in the CEA, see:</t>
  </si>
  <si>
    <t>https://givewell.box.com/s/cmt9pzwvuzfc91w5d49g3hhxs69vnts2</t>
  </si>
  <si>
    <t>https://givewell.box.com/s/oonh8pqoyk2mqeuvnc2vyk9w07aqojxg</t>
  </si>
  <si>
    <t>https://givewell.box.com/s/6lhjfn68cxe5yxnttfh5ut0ip55g2d8n</t>
  </si>
  <si>
    <t>https://givewell.box.com/s/awgevn625ew2t6e6ku2yyrptnzjpprgy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</si>
</sst>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_);[Red]\(&quot;$&quot;#,##0\)"/>
    <numFmt numFmtId="165" formatCode="&quot;$&quot;#,##0.00_);[Red]\(&quot;$&quot;#,##0.00\)"/>
    <numFmt numFmtId="166" formatCode="_(* #,##0.00_);_(* \(#,##0.00\);_(* &quot;-&quot;??_);_(@_)"/>
    <numFmt numFmtId="167" formatCode="0.0%"/>
    <numFmt numFmtId="168" formatCode="_(* #,##0_);_(* \(#,##0\);_(* &quot;-&quot;??_);_(@_)"/>
  </numFmts>
  <fonts count="8"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2"/>
      <color rgb="FF000000"/>
      <name val="Calibri"/>
      <family val="2"/>
      <scheme val="minor"/>
    </font>
    <font>
      <sz val="12"/>
      <color rgb="FF000000"/>
      <name val="Arial"/>
    </font>
    <font>
      <b/>
      <sz val="12"/>
      <color rgb="FF000000"/>
      <name val="Calibri"/>
      <scheme val="minor"/>
    </font>
  </fonts>
  <fills count="2">
    <fill>
      <patternFill patternType="none"/>
    </fill>
    <fill>
      <patternFill patternType="gray125"/>
    </fill>
  </fills>
  <borders count="1">
    <border>
      <left/>
      <right/>
      <top/>
      <bottom/>
      <diagonal/>
    </border>
  </borders>
  <cellStyleXfs count="15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6">
    <xf numFmtId="0" fontId="0" fillId="0" borderId="0" xfId="0"/>
    <xf numFmtId="164" fontId="0" fillId="0" borderId="0" xfId="0" applyNumberFormat="1"/>
    <xf numFmtId="3" fontId="0" fillId="0" borderId="0" xfId="0" applyNumberFormat="1"/>
    <xf numFmtId="167" fontId="0" fillId="0" borderId="0" xfId="0" applyNumberFormat="1"/>
    <xf numFmtId="165" fontId="0" fillId="0" borderId="0" xfId="0" applyNumberFormat="1"/>
    <xf numFmtId="9" fontId="0" fillId="0" borderId="0" xfId="23" applyFont="1"/>
    <xf numFmtId="167" fontId="0" fillId="0" borderId="0" xfId="23" applyNumberFormat="1" applyFont="1"/>
    <xf numFmtId="0" fontId="4" fillId="0" borderId="0" xfId="0" applyFont="1"/>
    <xf numFmtId="0" fontId="5" fillId="0" borderId="0" xfId="0" applyFont="1"/>
    <xf numFmtId="9" fontId="0" fillId="0" borderId="0" xfId="0" applyNumberFormat="1"/>
    <xf numFmtId="9" fontId="5" fillId="0" borderId="0" xfId="0" applyNumberFormat="1" applyFont="1"/>
    <xf numFmtId="167" fontId="5" fillId="0" borderId="0" xfId="0" applyNumberFormat="1" applyFont="1"/>
    <xf numFmtId="168" fontId="5" fillId="0" borderId="0" xfId="0" applyNumberFormat="1" applyFont="1"/>
    <xf numFmtId="166" fontId="5" fillId="0" borderId="0" xfId="0" applyNumberFormat="1" applyFont="1"/>
    <xf numFmtId="0" fontId="6" fillId="0" borderId="0" xfId="0" applyFont="1"/>
    <xf numFmtId="0" fontId="7" fillId="0" borderId="0" xfId="0" applyFont="1"/>
  </cellXfs>
  <cellStyles count="15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5"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4" builtinId="8" hidden="1"/>
    <cellStyle name="Hyperlink" xfId="26"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Normal" xfId="0" builtinId="0"/>
    <cellStyle name="Percent" xfId="23"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abSelected="1" topLeftCell="C1" workbookViewId="0">
      <selection activeCell="I20" sqref="I20"/>
    </sheetView>
  </sheetViews>
  <sheetFormatPr baseColWidth="10" defaultRowHeight="15" x14ac:dyDescent="0"/>
  <cols>
    <col min="1" max="1" width="43.83203125" bestFit="1" customWidth="1"/>
    <col min="2" max="2" width="11.1640625" bestFit="1" customWidth="1"/>
  </cols>
  <sheetData>
    <row r="1" spans="1:4">
      <c r="A1" s="7" t="s">
        <v>34</v>
      </c>
      <c r="B1" s="7" t="s">
        <v>16</v>
      </c>
      <c r="C1" s="7" t="s">
        <v>17</v>
      </c>
      <c r="D1" s="7" t="s">
        <v>29</v>
      </c>
    </row>
    <row r="2" spans="1:4">
      <c r="A2" t="s">
        <v>20</v>
      </c>
      <c r="B2">
        <f>'Scenario 1'!B8</f>
        <v>7.8513250000000007E-2</v>
      </c>
      <c r="C2">
        <f>GBD!B11</f>
        <v>1.6145978441500109E-3</v>
      </c>
      <c r="D2" t="s">
        <v>40</v>
      </c>
    </row>
    <row r="3" spans="1:4">
      <c r="A3" t="s">
        <v>0</v>
      </c>
      <c r="B3" s="1">
        <v>430000</v>
      </c>
      <c r="C3" s="1">
        <v>430000</v>
      </c>
      <c r="D3" t="s">
        <v>47</v>
      </c>
    </row>
    <row r="4" spans="1:4">
      <c r="A4" t="s">
        <v>1</v>
      </c>
      <c r="B4" s="2">
        <v>62000</v>
      </c>
      <c r="C4" s="2">
        <v>62000</v>
      </c>
      <c r="D4" t="s">
        <v>48</v>
      </c>
    </row>
    <row r="5" spans="1:4">
      <c r="A5" t="s">
        <v>2</v>
      </c>
      <c r="B5" s="3">
        <v>0.125</v>
      </c>
      <c r="C5" s="3">
        <v>0.125</v>
      </c>
      <c r="D5" t="s">
        <v>51</v>
      </c>
    </row>
    <row r="7" spans="1:4">
      <c r="A7" t="s">
        <v>3</v>
      </c>
      <c r="B7" s="4">
        <f>B3/B4</f>
        <v>6.935483870967742</v>
      </c>
      <c r="C7" s="4">
        <f>C3/C4</f>
        <v>6.935483870967742</v>
      </c>
    </row>
    <row r="8" spans="1:4">
      <c r="A8" t="s">
        <v>4</v>
      </c>
      <c r="B8" s="1">
        <f>B7/(B2*B5)</f>
        <v>706.68162339149035</v>
      </c>
      <c r="C8" s="1">
        <f>C7/(C2*C5)</f>
        <v>34363.895114049825</v>
      </c>
      <c r="D8" t="s">
        <v>52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F15" sqref="F15"/>
    </sheetView>
  </sheetViews>
  <sheetFormatPr baseColWidth="10" defaultRowHeight="15" x14ac:dyDescent="0"/>
  <cols>
    <col min="1" max="1" width="44.1640625" bestFit="1" customWidth="1"/>
    <col min="2" max="2" width="26.1640625" bestFit="1" customWidth="1"/>
    <col min="3" max="3" width="6" customWidth="1"/>
    <col min="4" max="4" width="21.5" customWidth="1"/>
    <col min="5" max="5" width="6.1640625" customWidth="1"/>
    <col min="6" max="6" width="45" bestFit="1" customWidth="1"/>
    <col min="7" max="7" width="18.83203125" bestFit="1" customWidth="1"/>
    <col min="8" max="8" width="6.5" customWidth="1"/>
    <col min="9" max="9" width="11.1640625" bestFit="1" customWidth="1"/>
  </cols>
  <sheetData>
    <row r="1" spans="1:9">
      <c r="A1" s="7" t="s">
        <v>13</v>
      </c>
      <c r="B1" s="7" t="s">
        <v>9</v>
      </c>
      <c r="C1" s="7" t="s">
        <v>12</v>
      </c>
      <c r="D1" s="7" t="s">
        <v>10</v>
      </c>
      <c r="E1" s="7" t="s">
        <v>12</v>
      </c>
      <c r="F1" s="7" t="s">
        <v>11</v>
      </c>
      <c r="G1" s="7" t="s">
        <v>18</v>
      </c>
      <c r="H1" s="7" t="s">
        <v>12</v>
      </c>
      <c r="I1" s="7" t="s">
        <v>19</v>
      </c>
    </row>
    <row r="2" spans="1:9">
      <c r="A2" t="s">
        <v>5</v>
      </c>
      <c r="B2" s="5">
        <v>0.1</v>
      </c>
      <c r="C2" s="8" t="s">
        <v>41</v>
      </c>
      <c r="D2">
        <v>1.4999999999999999E-4</v>
      </c>
      <c r="E2" s="8" t="s">
        <v>41</v>
      </c>
      <c r="F2">
        <f>B2*D2</f>
        <v>1.4999999999999999E-5</v>
      </c>
      <c r="G2" s="9">
        <v>0.95</v>
      </c>
      <c r="H2" s="14" t="s">
        <v>43</v>
      </c>
      <c r="I2">
        <f>F2*G2</f>
        <v>1.4249999999999997E-5</v>
      </c>
    </row>
    <row r="3" spans="1:9">
      <c r="A3" t="s">
        <v>6</v>
      </c>
      <c r="B3" s="6">
        <v>3.6999999999999998E-2</v>
      </c>
      <c r="C3" s="8" t="s">
        <v>41</v>
      </c>
      <c r="D3">
        <v>0.8</v>
      </c>
      <c r="E3" s="8" t="s">
        <v>41</v>
      </c>
      <c r="F3">
        <f>B3*D3</f>
        <v>2.9600000000000001E-2</v>
      </c>
      <c r="G3" s="9">
        <v>0.89</v>
      </c>
      <c r="H3" s="14" t="s">
        <v>43</v>
      </c>
      <c r="I3">
        <f>F3*G3</f>
        <v>2.6344000000000003E-2</v>
      </c>
    </row>
    <row r="4" spans="1:9">
      <c r="A4" t="s">
        <v>7</v>
      </c>
      <c r="B4" s="5">
        <v>0.6</v>
      </c>
      <c r="C4" s="8" t="s">
        <v>41</v>
      </c>
      <c r="D4">
        <v>3.8249999999999999E-2</v>
      </c>
      <c r="E4" s="8" t="s">
        <v>41</v>
      </c>
      <c r="F4">
        <f>B4*D4</f>
        <v>2.2949999999999998E-2</v>
      </c>
      <c r="G4" s="9">
        <v>0.9</v>
      </c>
      <c r="H4" s="14" t="s">
        <v>43</v>
      </c>
      <c r="I4">
        <f>F4*G4</f>
        <v>2.0655E-2</v>
      </c>
    </row>
    <row r="5" spans="1:9">
      <c r="A5" t="s">
        <v>8</v>
      </c>
      <c r="B5" s="6">
        <v>3.5000000000000003E-2</v>
      </c>
      <c r="C5" s="8" t="s">
        <v>41</v>
      </c>
      <c r="D5">
        <v>1</v>
      </c>
      <c r="E5" s="8" t="s">
        <v>41</v>
      </c>
      <c r="F5">
        <f>B5*D5</f>
        <v>3.5000000000000003E-2</v>
      </c>
      <c r="G5" s="10">
        <v>0.9</v>
      </c>
      <c r="H5" s="14" t="s">
        <v>43</v>
      </c>
      <c r="I5">
        <f>F5*G5</f>
        <v>3.1500000000000007E-2</v>
      </c>
    </row>
    <row r="7" spans="1:9">
      <c r="A7" t="s">
        <v>11</v>
      </c>
      <c r="B7">
        <f>SUM(F2:F5)</f>
        <v>8.7565000000000004E-2</v>
      </c>
    </row>
    <row r="8" spans="1:9">
      <c r="A8" t="s">
        <v>19</v>
      </c>
      <c r="B8">
        <f>SUM(I2:I5)</f>
        <v>7.8513250000000007E-2</v>
      </c>
    </row>
    <row r="13" spans="1:9">
      <c r="E13" s="9"/>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B1" workbookViewId="0">
      <selection activeCell="F20" sqref="F20"/>
    </sheetView>
  </sheetViews>
  <sheetFormatPr baseColWidth="10" defaultRowHeight="15" x14ac:dyDescent="0"/>
  <cols>
    <col min="1" max="1" width="33.33203125" bestFit="1" customWidth="1"/>
    <col min="2" max="2" width="43.33203125" customWidth="1"/>
    <col min="3" max="3" width="45.5" customWidth="1"/>
    <col min="4" max="4" width="21.6640625" customWidth="1"/>
    <col min="5" max="5" width="26.5" bestFit="1" customWidth="1"/>
    <col min="6" max="6" width="16.6640625" bestFit="1" customWidth="1"/>
    <col min="7" max="7" width="12.1640625" bestFit="1" customWidth="1"/>
    <col min="8" max="8" width="18.83203125" customWidth="1"/>
    <col min="9" max="9" width="12.1640625" bestFit="1" customWidth="1"/>
  </cols>
  <sheetData>
    <row r="1" spans="1:9">
      <c r="A1" s="8"/>
      <c r="B1" s="15" t="s">
        <v>23</v>
      </c>
      <c r="C1" s="15" t="s">
        <v>15</v>
      </c>
      <c r="D1" s="15" t="s">
        <v>24</v>
      </c>
      <c r="E1" s="15" t="s">
        <v>25</v>
      </c>
      <c r="F1" s="15" t="s">
        <v>26</v>
      </c>
      <c r="G1" s="15" t="s">
        <v>27</v>
      </c>
      <c r="H1" s="7" t="s">
        <v>18</v>
      </c>
      <c r="I1" s="15" t="s">
        <v>20</v>
      </c>
    </row>
    <row r="2" spans="1:9">
      <c r="A2" s="8" t="s">
        <v>28</v>
      </c>
      <c r="B2">
        <v>0.15</v>
      </c>
      <c r="C2" s="2">
        <v>112806778</v>
      </c>
      <c r="D2" s="11">
        <v>0.63500000000000001</v>
      </c>
      <c r="E2" s="12">
        <f>C2*(1-D2)</f>
        <v>41174473.969999999</v>
      </c>
      <c r="F2" s="13">
        <f>(B2/100000)*C2</f>
        <v>169.21016700000001</v>
      </c>
      <c r="G2">
        <f>F2/E2</f>
        <v>4.1095890410958909E-6</v>
      </c>
      <c r="H2" s="9">
        <v>0.95</v>
      </c>
      <c r="I2">
        <f>G2*H2</f>
        <v>3.9041095890410959E-6</v>
      </c>
    </row>
    <row r="3" spans="1:9">
      <c r="A3" s="8" t="s">
        <v>22</v>
      </c>
      <c r="B3">
        <v>10.14</v>
      </c>
      <c r="C3" s="2">
        <v>112806778</v>
      </c>
      <c r="D3" s="11">
        <v>0.63500000000000001</v>
      </c>
      <c r="E3" s="12">
        <f>C3*(1-D3)</f>
        <v>41174473.969999999</v>
      </c>
      <c r="F3" s="13">
        <f>(B3/100000)*C3</f>
        <v>11438.607289200001</v>
      </c>
      <c r="G3">
        <f>F3/E3</f>
        <v>2.7780821917808225E-4</v>
      </c>
      <c r="H3" s="9">
        <v>0.89</v>
      </c>
      <c r="I3">
        <f>G3*H3</f>
        <v>2.4724931506849322E-4</v>
      </c>
    </row>
    <row r="4" spans="1:9">
      <c r="A4" s="8" t="s">
        <v>21</v>
      </c>
      <c r="B4">
        <v>45.98</v>
      </c>
      <c r="C4" s="2">
        <v>112806778</v>
      </c>
      <c r="D4" s="11">
        <v>0.69499999999999995</v>
      </c>
      <c r="E4" s="12">
        <f>C4*(1-D4)</f>
        <v>34406067.290000007</v>
      </c>
      <c r="F4" s="13">
        <f>(B4/100000)*C4</f>
        <v>51868.556524399995</v>
      </c>
      <c r="G4">
        <f>F4/E4</f>
        <v>1.507540983606557E-3</v>
      </c>
      <c r="H4" s="9">
        <v>0.9</v>
      </c>
      <c r="I4">
        <f>G4*H4</f>
        <v>1.3567868852459013E-3</v>
      </c>
    </row>
    <row r="5" spans="1:9">
      <c r="A5" s="8" t="s">
        <v>33</v>
      </c>
      <c r="B5">
        <v>0.27</v>
      </c>
      <c r="C5" s="2">
        <v>112806778</v>
      </c>
      <c r="D5" s="11">
        <v>0.63500000000000001</v>
      </c>
      <c r="E5" s="12">
        <f>C5*(1-D5)</f>
        <v>41174473.969999999</v>
      </c>
      <c r="F5" s="13">
        <f>(B5/100000)*C5</f>
        <v>304.57830059999998</v>
      </c>
      <c r="G5">
        <f>F5/E5</f>
        <v>7.3972602739726027E-6</v>
      </c>
      <c r="H5" s="10">
        <v>0.9</v>
      </c>
      <c r="I5">
        <f>G5*H5</f>
        <v>6.6575342465753422E-6</v>
      </c>
    </row>
    <row r="7" spans="1:9">
      <c r="A7" s="8" t="s">
        <v>29</v>
      </c>
      <c r="B7" s="8" t="s">
        <v>44</v>
      </c>
      <c r="C7" s="8" t="s">
        <v>45</v>
      </c>
      <c r="D7" s="8" t="s">
        <v>46</v>
      </c>
      <c r="E7" s="8"/>
      <c r="F7" s="8"/>
      <c r="G7" s="8"/>
      <c r="H7" s="14" t="s">
        <v>43</v>
      </c>
    </row>
    <row r="8" spans="1:9">
      <c r="A8" s="8" t="s">
        <v>31</v>
      </c>
      <c r="B8" s="8" t="s">
        <v>32</v>
      </c>
      <c r="C8" s="8"/>
      <c r="D8" s="8"/>
      <c r="E8" s="8"/>
      <c r="F8" s="8"/>
      <c r="G8" s="8"/>
    </row>
    <row r="10" spans="1:9">
      <c r="A10" s="8" t="s">
        <v>27</v>
      </c>
      <c r="B10">
        <f>SUM(G2:G4)</f>
        <v>1.789458791825735E-3</v>
      </c>
    </row>
    <row r="11" spans="1:9">
      <c r="A11" s="8" t="s">
        <v>20</v>
      </c>
      <c r="B11">
        <f>SUM(I2:I5)</f>
        <v>1.6145978441500109E-3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I19" sqref="I19"/>
    </sheetView>
  </sheetViews>
  <sheetFormatPr baseColWidth="10" defaultRowHeight="15" x14ac:dyDescent="0"/>
  <cols>
    <col min="1" max="1" width="39.6640625" bestFit="1" customWidth="1"/>
    <col min="3" max="3" width="32.5" customWidth="1"/>
  </cols>
  <sheetData>
    <row r="1" spans="1:7">
      <c r="A1" s="7" t="s">
        <v>29</v>
      </c>
      <c r="B1" s="7" t="s">
        <v>35</v>
      </c>
    </row>
    <row r="2" spans="1:7">
      <c r="A2" t="s">
        <v>37</v>
      </c>
      <c r="B2" t="s">
        <v>50</v>
      </c>
    </row>
    <row r="3" spans="1:7">
      <c r="A3" s="14" t="s">
        <v>42</v>
      </c>
      <c r="B3" t="s">
        <v>49</v>
      </c>
    </row>
    <row r="4" spans="1:7">
      <c r="A4" t="s">
        <v>38</v>
      </c>
      <c r="B4" t="s">
        <v>30</v>
      </c>
      <c r="C4" t="s">
        <v>54</v>
      </c>
      <c r="D4" t="s">
        <v>55</v>
      </c>
      <c r="E4" t="s">
        <v>56</v>
      </c>
      <c r="F4" t="s">
        <v>57</v>
      </c>
      <c r="G4" t="s">
        <v>58</v>
      </c>
    </row>
    <row r="5" spans="1:7">
      <c r="A5" t="s">
        <v>36</v>
      </c>
      <c r="B5" t="s">
        <v>14</v>
      </c>
    </row>
    <row r="6" spans="1:7">
      <c r="A6" t="s">
        <v>39</v>
      </c>
      <c r="B6" t="s">
        <v>53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CEA</vt:lpstr>
      <vt:lpstr>Scenario 1</vt:lpstr>
      <vt:lpstr>GBD</vt:lpstr>
      <vt:lpstr>Sources</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2015-04-27T17:07:11Z</dcterms:created>
  <dcterms:modified xsi:type="dcterms:W3CDTF">2015-10-02T01:28:52Z</dcterms:modified>
</cp:coreProperties>
</file>