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Detailed  monthly data" sheetId="1" state="visible" r:id="rId2"/>
    <sheet name="Summary data &amp; graphs" sheetId="2" state="visible" r:id="rId3"/>
    <sheet name="Sheet3" sheetId="3" state="visible" r:id="rId4"/>
  </sheets>
  <definedNames>
    <definedName function="false" hidden="false" localSheetId="0" name="_xlnm.Print_Area" vbProcedure="false">'Detailed  monthly data'!$A$1:$T$69</definedName>
    <definedName function="false" hidden="false" localSheetId="0" name="_xlnm.Print_Area" vbProcedure="false">'Detailed  monthly data'!$A$1:$T$69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<sst xmlns="http://schemas.openxmlformats.org/spreadsheetml/2006/main" count="113" uniqueCount="39">
  <si>
    <t>Salt Iodization Report</t>
  </si>
  <si>
    <t>Year</t>
  </si>
  <si>
    <t>Month</t>
  </si>
  <si>
    <t>ASPSC</t>
  </si>
  <si>
    <t>ASPMSA</t>
  </si>
  <si>
    <t>Dobi Producers</t>
  </si>
  <si>
    <t>Somali Producers</t>
  </si>
  <si>
    <t>Shewit</t>
  </si>
  <si>
    <t>Total</t>
  </si>
  <si>
    <t>Produced</t>
  </si>
  <si>
    <t>Distributed</t>
  </si>
  <si>
    <t>MT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</si>
  <si>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</si>
  <si>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</si>
  <si>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</si>
  <si>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</si>
  <si>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</si>
  <si>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</si>
  <si>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</si>
  <si>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</si>
  <si>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</si>
  <si>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</si>
  <si>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</si>
  <si>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</si>
  <si>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 </t>
  </si>
  <si>
    <t>Temesgen &amp; Tofic disributors in Addis on stock </t>
  </si>
  <si>
    <t>ASPMSA &amp; two distributors indicated above supply to market</t>
  </si>
  <si>
    <t>AMSPA was at the beginnig of establishing itself</t>
  </si>
  <si>
    <t>Summary annual iodised salt production and distribution data in Ethiopia for 2011 to 2015</t>
  </si>
  <si>
    <t>Year (EFY)</t>
  </si>
  <si>
    <t>Population in</t>
  </si>
  <si>
    <t>Est. yearly Salt Demand MT</t>
  </si>
  <si>
    <t>Total IS Produced MT</t>
  </si>
  <si>
    <t>Total  IS Distributed MT</t>
  </si>
  <si>
    <t>% of demand met with iodised salt*</t>
  </si>
  <si>
    <t>Notes</t>
  </si>
  <si>
    <t>% needs met based on 11 months production data (data missing for Dec 2014)</t>
  </si>
  <si>
    <t>2015**</t>
  </si>
  <si>
    <t>% needs met based on 5 months production data (data only available to May 2015)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</si>
</sst>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"/>
    <numFmt numFmtId="167" formatCode="_(* #,##0_);_(* \(#,##0\);_(* \-??_);_(@_)"/>
    <numFmt numFmtId="168" formatCode="0.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0"/>
      <name val="Tahoma"/>
      <family val="2"/>
      <charset val="1"/>
    </font>
    <font>
      <sz val="10"/>
      <name val="Calibri"/>
      <family val="2"/>
      <charset val="1"/>
    </font>
    <font>
      <sz val="12"/>
      <color rgb="FF595959"/>
      <name val="Calibri"/>
      <family val="2"/>
    </font>
    <font>
      <sz val="9"/>
      <color rgb="FF595959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4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mma 2" xfId="20" builtinId="53" customBuiltin="true"/>
    <cellStyle name="Comma 3" xfId="21" builtinId="53" customBuiltin="true"/>
    <cellStyle name="Normal 2" xfId="22" builtinId="53" customBuiltin="true"/>
    <cellStyle name="Normal 3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sz="1200" spc="-1">
                <a:solidFill>
                  <a:srgbClr val="595959"/>
                </a:solidFill>
                <a:latin typeface="Calibri"/>
              </a:defRPr>
            </a:pPr>
            <a:r>
              <a:rPr sz="1200" spc="-1">
                <a:solidFill>
                  <a:srgbClr val="595959"/>
                </a:solidFill>
                <a:latin typeface="Calibri"/>
              </a:rPr>
              <a:t>Percent of estimated national salt requirements met through distribution of domestically produced iodised salt *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'Summary data &amp; graphs'!$F$3</c:f>
              <c:strCache>
                <c:ptCount val="1"/>
                <c:pt idx="0">
                  <c:v>% of demand met with iodised salt*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'Summary data &amp; graphs'!$A$4:$A$8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2015**</c:v>
                </c:pt>
              </c:strCache>
            </c:strRef>
          </c:cat>
          <c:val>
            <c:numRef>
              <c:f>'Summary data &amp; graphs'!$F$4:$F$8</c:f>
              <c:numCache>
                <c:formatCode>General</c:formatCode>
                <c:ptCount val="5"/>
                <c:pt idx="0">
                  <c:v>0.103593172100391</c:v>
                </c:pt>
                <c:pt idx="1">
                  <c:v>1.00205346815175</c:v>
                </c:pt>
                <c:pt idx="2">
                  <c:v>0.906973009735639</c:v>
                </c:pt>
                <c:pt idx="3">
                  <c:v>0.831637061543723</c:v>
                </c:pt>
                <c:pt idx="4">
                  <c:v>1.32639217019767</c:v>
                </c:pt>
              </c:numCache>
            </c:numRef>
          </c:val>
        </c:ser>
        <c:gapWidth val="219"/>
        <c:overlap val="-27"/>
        <c:axId val="55910278"/>
        <c:axId val="18105098"/>
      </c:barChart>
      <c:catAx>
        <c:axId val="5591027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sz="900" spc="-1">
                <a:solidFill>
                  <a:srgbClr val="595959"/>
                </a:solidFill>
                <a:latin typeface="Calibri"/>
              </a:defRPr>
            </a:pPr>
          </a:p>
        </c:txPr>
        <c:crossAx val="18105098"/>
        <c:crosses val="autoZero"/>
        <c:auto val="1"/>
        <c:lblAlgn val="ctr"/>
        <c:lblOffset val="100"/>
      </c:catAx>
      <c:valAx>
        <c:axId val="1810509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p>
            <a:pPr>
              <a:defRPr sz="900" spc="-1">
                <a:solidFill>
                  <a:srgbClr val="595959"/>
                </a:solidFill>
                <a:latin typeface="Calibri"/>
              </a:defRPr>
            </a:pPr>
          </a:p>
        </c:txPr>
        <c:crossAx val="55910278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385200</xdr:colOff>
      <xdr:row>0</xdr:row>
      <xdr:rowOff>29160</xdr:rowOff>
    </xdr:from>
    <xdr:to>
      <xdr:col>14</xdr:col>
      <xdr:colOff>595440</xdr:colOff>
      <xdr:row>9</xdr:row>
      <xdr:rowOff>10800</xdr:rowOff>
    </xdr:to>
    <xdr:pic>
      <xdr:nvPicPr>
        <xdr:cNvPr id="0" name="Picture 8" descr=""/>
        <xdr:cNvPicPr/>
      </xdr:nvPicPr>
      <xdr:blipFill>
        <a:blip r:embed="rId1"/>
        <a:stretch/>
      </xdr:blipFill>
      <xdr:spPr>
        <a:xfrm>
          <a:off x="7686360" y="29160"/>
          <a:ext cx="5010840" cy="275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430920</xdr:colOff>
      <xdr:row>9</xdr:row>
      <xdr:rowOff>120600</xdr:rowOff>
    </xdr:from>
    <xdr:to>
      <xdr:col>14</xdr:col>
      <xdr:colOff>641160</xdr:colOff>
      <xdr:row>24</xdr:row>
      <xdr:rowOff>132840</xdr:rowOff>
    </xdr:to>
    <xdr:pic>
      <xdr:nvPicPr>
        <xdr:cNvPr id="1" name="Picture 10" descr=""/>
        <xdr:cNvPicPr/>
      </xdr:nvPicPr>
      <xdr:blipFill>
        <a:blip r:embed="rId2"/>
        <a:stretch/>
      </xdr:blipFill>
      <xdr:spPr>
        <a:xfrm>
          <a:off x="7732080" y="2889000"/>
          <a:ext cx="5010840" cy="267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316440</xdr:colOff>
      <xdr:row>9</xdr:row>
      <xdr:rowOff>90000</xdr:rowOff>
    </xdr:from>
    <xdr:to>
      <xdr:col>6</xdr:col>
      <xdr:colOff>34200</xdr:colOff>
      <xdr:row>24</xdr:row>
      <xdr:rowOff>89640</xdr:rowOff>
    </xdr:to>
    <xdr:graphicFrame>
      <xdr:nvGraphicFramePr>
        <xdr:cNvPr id="2" name="Chart 11"/>
        <xdr:cNvGraphicFramePr/>
      </xdr:nvGraphicFramePr>
      <xdr:xfrm>
        <a:off x="316440" y="2858400"/>
        <a:ext cx="5018400" cy="266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42120</xdr:colOff>
      <xdr:row>9</xdr:row>
      <xdr:rowOff>128160</xdr:rowOff>
    </xdr:from>
    <xdr:to>
      <xdr:col>6</xdr:col>
      <xdr:colOff>1665000</xdr:colOff>
      <xdr:row>24</xdr:row>
      <xdr:rowOff>97200</xdr:rowOff>
    </xdr:to>
    <xdr:sp>
      <xdr:nvSpPr>
        <xdr:cNvPr id="3" name="CustomShape 1"/>
        <xdr:cNvSpPr/>
      </xdr:nvSpPr>
      <xdr:spPr>
        <a:xfrm>
          <a:off x="5342760" y="2896560"/>
          <a:ext cx="1622880" cy="263592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* Based on FMOH data It does not indicate quality of iodisation of this salt.</a:t>
          </a:r>
          <a:endParaRPr/>
        </a:p>
        <a:p>
          <a:endParaRPr/>
        </a:p>
        <a:p>
          <a:r>
            <a:rPr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** 2014 data only available for 11 months</a:t>
          </a:r>
          <a:endParaRPr/>
        </a:p>
        <a:p>
          <a:endParaRPr/>
        </a:p>
        <a:p>
          <a:r>
            <a:rPr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*** 2015 data only available for 5 months </a:t>
          </a:r>
          <a:endParaRPr/>
        </a:p>
        <a:p>
          <a:endParaRPr/>
        </a:p>
        <a:p>
          <a:r>
            <a:rPr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Due to seasonality of salt production, the figures for 2014 and 2015 may not reflect % demand met over the whole year</a:t>
          </a:r>
          <a:endParaRPr/>
        </a:p>
        <a:p>
          <a:endParaRPr/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9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B5" activeCellId="0" sqref="B5"/>
    </sheetView>
  </sheetViews>
  <sheetFormatPr defaultRowHeight="14"/>
  <cols>
    <col collapsed="false" hidden="false" max="1" min="1" style="1" width="9.71938775510204"/>
    <col collapsed="false" hidden="false" max="2" min="2" style="1" width="16.4081632653061"/>
    <col collapsed="false" hidden="false" max="3" min="3" style="1" width="9.71938775510204"/>
    <col collapsed="false" hidden="false" max="4" min="4" style="1" width="11.3418367346939"/>
    <col collapsed="false" hidden="false" max="5" min="5" style="1" width="10.0255102040816"/>
    <col collapsed="false" hidden="false" max="6" min="6" style="1" width="11.6428571428571"/>
    <col collapsed="false" hidden="false" max="7" min="7" style="1" width="10.2244897959184"/>
    <col collapsed="false" hidden="false" max="8" min="8" style="1" width="11.3418367346939"/>
    <col collapsed="false" hidden="false" max="9" min="9" style="1" width="10.2244897959184"/>
    <col collapsed="false" hidden="false" max="10" min="10" style="1" width="11.3418367346939"/>
    <col collapsed="false" hidden="false" max="11" min="11" style="1" width="9.71938775510204"/>
    <col collapsed="false" hidden="false" max="12" min="12" style="1" width="11.0357142857143"/>
    <col collapsed="false" hidden="false" max="13" min="13" style="2" width="11.6428571428571"/>
    <col collapsed="false" hidden="false" max="14" min="14" style="2" width="11.8418367346939"/>
    <col collapsed="false" hidden="false" max="15" min="15" style="1" width="11.8418367346939"/>
    <col collapsed="false" hidden="false" max="16" min="16" style="1" width="11.0357142857143"/>
    <col collapsed="false" hidden="false" max="17" min="17" style="1" width="12.3571428571429"/>
    <col collapsed="false" hidden="false" max="1025" min="18" style="1" width="9.71938775510204"/>
  </cols>
  <sheetData>
    <row r="1" customFormat="false" ht="14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" hidden="false" customHeight="false" outlineLevel="0" collapsed="false">
      <c r="A2" s="5" t="s">
        <v>1</v>
      </c>
      <c r="B2" s="6" t="s">
        <v>2</v>
      </c>
      <c r="C2" s="6" t="s">
        <v>3</v>
      </c>
      <c r="D2" s="6"/>
      <c r="E2" s="6" t="s">
        <v>4</v>
      </c>
      <c r="F2" s="6"/>
      <c r="G2" s="6" t="s">
        <v>5</v>
      </c>
      <c r="H2" s="6"/>
      <c r="I2" s="6" t="s">
        <v>6</v>
      </c>
      <c r="J2" s="6"/>
      <c r="K2" s="6" t="s">
        <v>7</v>
      </c>
      <c r="L2" s="6"/>
      <c r="M2" s="7" t="s">
        <v>8</v>
      </c>
      <c r="N2" s="7"/>
      <c r="O2" s="4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6.25" hidden="false" customHeight="true" outlineLevel="0" collapsed="false">
      <c r="A3" s="5"/>
      <c r="B3" s="6"/>
      <c r="C3" s="8" t="s">
        <v>9</v>
      </c>
      <c r="D3" s="8" t="s">
        <v>10</v>
      </c>
      <c r="E3" s="8" t="s">
        <v>9</v>
      </c>
      <c r="F3" s="8" t="s">
        <v>10</v>
      </c>
      <c r="G3" s="8" t="s">
        <v>9</v>
      </c>
      <c r="H3" s="8" t="s">
        <v>10</v>
      </c>
      <c r="I3" s="8" t="s">
        <v>9</v>
      </c>
      <c r="J3" s="8" t="s">
        <v>10</v>
      </c>
      <c r="K3" s="8" t="s">
        <v>9</v>
      </c>
      <c r="L3" s="8" t="s">
        <v>10</v>
      </c>
      <c r="M3" s="8" t="s">
        <v>9</v>
      </c>
      <c r="N3" s="9" t="s">
        <v>10</v>
      </c>
      <c r="O3" s="4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4" hidden="false" customHeight="false" outlineLevel="0" collapsed="false">
      <c r="A4" s="5"/>
      <c r="B4" s="6"/>
      <c r="C4" s="8" t="s">
        <v>11</v>
      </c>
      <c r="D4" s="8" t="s">
        <v>11</v>
      </c>
      <c r="E4" s="8" t="s">
        <v>11</v>
      </c>
      <c r="F4" s="8" t="s">
        <v>11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11</v>
      </c>
      <c r="L4" s="8" t="s">
        <v>11</v>
      </c>
      <c r="M4" s="8" t="s">
        <v>11</v>
      </c>
      <c r="N4" s="8" t="s">
        <v>11</v>
      </c>
      <c r="O4" s="4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0" t="n">
        <v>2011</v>
      </c>
      <c r="B5" s="11" t="s">
        <v>12</v>
      </c>
      <c r="C5" s="11" t="n">
        <v>2515</v>
      </c>
      <c r="D5" s="11" t="n">
        <v>1715</v>
      </c>
      <c r="E5" s="11" t="n">
        <v>800</v>
      </c>
      <c r="F5" s="11" t="n">
        <v>572</v>
      </c>
      <c r="G5" s="11"/>
      <c r="H5" s="11"/>
      <c r="I5" s="11"/>
      <c r="J5" s="11"/>
      <c r="K5" s="11"/>
      <c r="L5" s="11"/>
      <c r="M5" s="12" t="n">
        <f aca="false">C5+E5+G5+I5+K5</f>
        <v>3315</v>
      </c>
      <c r="N5" s="13" t="n">
        <f aca="false">D5+F5+H5+J5+L5</f>
        <v>2287</v>
      </c>
      <c r="O5" s="14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" hidden="false" customHeight="false" outlineLevel="0" collapsed="false">
      <c r="A6" s="10"/>
      <c r="B6" s="11" t="s">
        <v>13</v>
      </c>
      <c r="C6" s="11" t="n">
        <v>2500</v>
      </c>
      <c r="D6" s="11" t="n">
        <v>2320</v>
      </c>
      <c r="E6" s="11" t="n">
        <v>636</v>
      </c>
      <c r="F6" s="11" t="n">
        <v>636</v>
      </c>
      <c r="G6" s="11"/>
      <c r="H6" s="11"/>
      <c r="I6" s="11"/>
      <c r="J6" s="11"/>
      <c r="K6" s="11"/>
      <c r="L6" s="11"/>
      <c r="M6" s="12" t="n">
        <f aca="false">C6+E6+G6+I6+K6</f>
        <v>3136</v>
      </c>
      <c r="N6" s="13" t="n">
        <f aca="false">D6+F6+H6+J6+L6</f>
        <v>2956</v>
      </c>
      <c r="O6" s="14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" hidden="false" customHeight="false" outlineLevel="0" collapsed="false">
      <c r="A7" s="10"/>
      <c r="B7" s="11" t="s">
        <v>14</v>
      </c>
      <c r="C7" s="11" t="n">
        <v>2758</v>
      </c>
      <c r="D7" s="11" t="n">
        <v>3035</v>
      </c>
      <c r="E7" s="15" t="n">
        <v>281</v>
      </c>
      <c r="F7" s="15" t="n">
        <v>281</v>
      </c>
      <c r="G7" s="11"/>
      <c r="H7" s="11"/>
      <c r="I7" s="11"/>
      <c r="J7" s="11"/>
      <c r="K7" s="11"/>
      <c r="L7" s="11"/>
      <c r="M7" s="12" t="n">
        <f aca="false">C7+E7+G7+I7+K7</f>
        <v>3039</v>
      </c>
      <c r="N7" s="13" t="n">
        <f aca="false">D7+F7+H7+J7+L7</f>
        <v>3316</v>
      </c>
      <c r="O7" s="14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" hidden="false" customHeight="false" outlineLevel="0" collapsed="false">
      <c r="A8" s="10"/>
      <c r="B8" s="11" t="s">
        <v>15</v>
      </c>
      <c r="C8" s="11" t="n">
        <v>1517</v>
      </c>
      <c r="D8" s="11" t="n">
        <v>1560</v>
      </c>
      <c r="E8" s="15" t="n">
        <v>354</v>
      </c>
      <c r="F8" s="15" t="n">
        <v>354</v>
      </c>
      <c r="G8" s="11"/>
      <c r="H8" s="11"/>
      <c r="I8" s="11"/>
      <c r="J8" s="11"/>
      <c r="K8" s="11"/>
      <c r="L8" s="11"/>
      <c r="M8" s="12" t="n">
        <f aca="false">C8+E8+G8+I8+K8</f>
        <v>1871</v>
      </c>
      <c r="N8" s="13" t="n">
        <f aca="false">D8+F8+H8+J8+L8</f>
        <v>1914</v>
      </c>
      <c r="O8" s="14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" hidden="false" customHeight="false" outlineLevel="0" collapsed="false">
      <c r="A9" s="10"/>
      <c r="B9" s="11" t="s">
        <v>16</v>
      </c>
      <c r="C9" s="11" t="n">
        <v>1929</v>
      </c>
      <c r="D9" s="11" t="n">
        <v>472</v>
      </c>
      <c r="E9" s="15" t="n">
        <v>851</v>
      </c>
      <c r="F9" s="15" t="n">
        <v>851</v>
      </c>
      <c r="G9" s="11"/>
      <c r="H9" s="11"/>
      <c r="I9" s="11"/>
      <c r="J9" s="11"/>
      <c r="K9" s="16"/>
      <c r="L9" s="16"/>
      <c r="M9" s="12" t="n">
        <f aca="false">C9+E9+G9+I9+K9</f>
        <v>2780</v>
      </c>
      <c r="N9" s="13" t="n">
        <f aca="false">D9+F9+H9+J9+L9</f>
        <v>1323</v>
      </c>
      <c r="O9" s="17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" hidden="false" customHeight="false" outlineLevel="0" collapsed="false">
      <c r="A10" s="10"/>
      <c r="B10" s="11" t="s">
        <v>17</v>
      </c>
      <c r="C10" s="11" t="n">
        <v>1425</v>
      </c>
      <c r="D10" s="11" t="n">
        <v>2200</v>
      </c>
      <c r="E10" s="11" t="n">
        <v>420</v>
      </c>
      <c r="F10" s="11" t="n">
        <v>420</v>
      </c>
      <c r="G10" s="11"/>
      <c r="H10" s="11"/>
      <c r="I10" s="11"/>
      <c r="J10" s="11"/>
      <c r="K10" s="18"/>
      <c r="L10" s="18"/>
      <c r="M10" s="12" t="n">
        <f aca="false">C10+E10+G10+I10+K10</f>
        <v>1845</v>
      </c>
      <c r="N10" s="13" t="n">
        <f aca="false">D10+F10+H10+J10+L10</f>
        <v>2620</v>
      </c>
      <c r="O10" s="14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" hidden="false" customHeight="false" outlineLevel="0" collapsed="false">
      <c r="A11" s="10"/>
      <c r="B11" s="11" t="s">
        <v>18</v>
      </c>
      <c r="C11" s="11" t="n">
        <v>1891</v>
      </c>
      <c r="D11" s="11" t="n">
        <v>1480</v>
      </c>
      <c r="E11" s="11" t="n">
        <v>1284</v>
      </c>
      <c r="F11" s="11" t="n">
        <v>1284</v>
      </c>
      <c r="G11" s="11"/>
      <c r="H11" s="11"/>
      <c r="I11" s="11"/>
      <c r="J11" s="11"/>
      <c r="K11" s="11"/>
      <c r="L11" s="11"/>
      <c r="M11" s="12" t="n">
        <f aca="false">C11+E11+G11+I11+K11</f>
        <v>3175</v>
      </c>
      <c r="N11" s="13" t="n">
        <f aca="false">D11+F11+H11+J11+L11</f>
        <v>2764</v>
      </c>
      <c r="O11" s="17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" hidden="false" customHeight="false" outlineLevel="0" collapsed="false">
      <c r="A12" s="10"/>
      <c r="B12" s="11" t="s">
        <v>19</v>
      </c>
      <c r="C12" s="11" t="n">
        <v>1714</v>
      </c>
      <c r="D12" s="11" t="n">
        <v>1040</v>
      </c>
      <c r="E12" s="11" t="n">
        <v>490</v>
      </c>
      <c r="F12" s="11" t="n">
        <v>490</v>
      </c>
      <c r="G12" s="11"/>
      <c r="H12" s="11"/>
      <c r="I12" s="15"/>
      <c r="J12" s="11"/>
      <c r="K12" s="11"/>
      <c r="L12" s="11"/>
      <c r="M12" s="12" t="n">
        <f aca="false">C12+E12+G12+I12+K12</f>
        <v>2204</v>
      </c>
      <c r="N12" s="13" t="n">
        <f aca="false">D12+F12+H12+J12+L12</f>
        <v>1530</v>
      </c>
      <c r="O12" s="17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" hidden="false" customHeight="false" outlineLevel="0" collapsed="false">
      <c r="A13" s="10"/>
      <c r="B13" s="11" t="s">
        <v>20</v>
      </c>
      <c r="C13" s="11" t="n">
        <v>2329</v>
      </c>
      <c r="D13" s="11" t="n">
        <v>1940</v>
      </c>
      <c r="E13" s="11" t="n">
        <v>477</v>
      </c>
      <c r="F13" s="11" t="n">
        <v>477</v>
      </c>
      <c r="G13" s="11"/>
      <c r="H13" s="11"/>
      <c r="I13" s="11"/>
      <c r="J13" s="11"/>
      <c r="K13" s="11"/>
      <c r="L13" s="14"/>
      <c r="M13" s="12" t="n">
        <f aca="false">C13+E13+G13+I13+K13</f>
        <v>2806</v>
      </c>
      <c r="N13" s="13" t="n">
        <f aca="false">D13+F13+H13+J13+N6</f>
        <v>5373</v>
      </c>
      <c r="O13" s="17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" hidden="false" customHeight="false" outlineLevel="0" collapsed="false">
      <c r="A14" s="10"/>
      <c r="B14" s="11" t="s">
        <v>21</v>
      </c>
      <c r="C14" s="11" t="n">
        <v>2646</v>
      </c>
      <c r="D14" s="11" t="n">
        <v>1685</v>
      </c>
      <c r="E14" s="11" t="n">
        <v>638</v>
      </c>
      <c r="F14" s="11" t="n">
        <v>638</v>
      </c>
      <c r="G14" s="11"/>
      <c r="H14" s="11"/>
      <c r="I14" s="11"/>
      <c r="J14" s="11"/>
      <c r="K14" s="11"/>
      <c r="L14" s="11"/>
      <c r="M14" s="12" t="n">
        <f aca="false">C14+E14+G14+I14+K14</f>
        <v>3284</v>
      </c>
      <c r="N14" s="13" t="n">
        <f aca="false">D14+F14+H14+J14+L14</f>
        <v>2323</v>
      </c>
      <c r="O14" s="17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" hidden="false" customHeight="false" outlineLevel="0" collapsed="false">
      <c r="A15" s="10"/>
      <c r="B15" s="11" t="s">
        <v>22</v>
      </c>
      <c r="C15" s="11" t="n">
        <v>2459</v>
      </c>
      <c r="D15" s="11" t="n">
        <v>2520</v>
      </c>
      <c r="E15" s="11"/>
      <c r="F15" s="11"/>
      <c r="G15" s="11"/>
      <c r="H15" s="11"/>
      <c r="I15" s="19"/>
      <c r="J15" s="19"/>
      <c r="K15" s="11"/>
      <c r="L15" s="11"/>
      <c r="M15" s="12" t="n">
        <f aca="false">C15+E15+G15+I15+K15</f>
        <v>2459</v>
      </c>
      <c r="N15" s="13" t="n">
        <f aca="false">D15+F15+H15+J15+L15</f>
        <v>2520</v>
      </c>
      <c r="O15" s="17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" hidden="false" customHeight="false" outlineLevel="0" collapsed="false">
      <c r="A16" s="10"/>
      <c r="B16" s="11" t="s">
        <v>23</v>
      </c>
      <c r="C16" s="11" t="n">
        <v>2433</v>
      </c>
      <c r="D16" s="11" t="n">
        <v>1480</v>
      </c>
      <c r="E16" s="11" t="n">
        <v>460</v>
      </c>
      <c r="F16" s="11" t="n">
        <v>460</v>
      </c>
      <c r="G16" s="11"/>
      <c r="H16" s="11"/>
      <c r="I16" s="11"/>
      <c r="J16" s="11"/>
      <c r="K16" s="11"/>
      <c r="L16" s="11"/>
      <c r="M16" s="12" t="n">
        <f aca="false">C16+E16+G16+I16+K16</f>
        <v>2893</v>
      </c>
      <c r="N16" s="13" t="n">
        <f aca="false">D16+F16+H16+J16+L16</f>
        <v>1940</v>
      </c>
      <c r="O16" s="17"/>
      <c r="P16" s="14"/>
      <c r="Q16" s="14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25" customFormat="true" ht="14" hidden="false" customHeight="false" outlineLevel="0" collapsed="false">
      <c r="A17" s="20"/>
      <c r="B17" s="21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 t="n">
        <f aca="false">SUM(M5:M16)</f>
        <v>32807</v>
      </c>
      <c r="N17" s="23" t="n">
        <f aca="false">SUM(N5:N16)</f>
        <v>30866</v>
      </c>
      <c r="O17" s="24"/>
    </row>
    <row r="18" customFormat="false" ht="14" hidden="false" customHeight="false" outlineLevel="0" collapsed="false">
      <c r="A18" s="10" t="n">
        <v>2012</v>
      </c>
      <c r="B18" s="11" t="s">
        <v>12</v>
      </c>
      <c r="C18" s="11" t="n">
        <v>1692</v>
      </c>
      <c r="D18" s="11" t="n">
        <v>2500</v>
      </c>
      <c r="E18" s="11" t="n">
        <v>1302</v>
      </c>
      <c r="F18" s="11" t="n">
        <v>1302</v>
      </c>
      <c r="G18" s="11"/>
      <c r="H18" s="11"/>
      <c r="I18" s="11"/>
      <c r="J18" s="11"/>
      <c r="K18" s="11"/>
      <c r="L18" s="11"/>
      <c r="M18" s="12" t="n">
        <f aca="false">C18+E18+G18+I18+K18</f>
        <v>2994</v>
      </c>
      <c r="N18" s="13" t="n">
        <f aca="false">D18+F18+H18+J18+L18</f>
        <v>3802</v>
      </c>
      <c r="O18" s="14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" hidden="false" customHeight="false" outlineLevel="0" collapsed="false">
      <c r="A19" s="10"/>
      <c r="B19" s="11" t="s">
        <v>13</v>
      </c>
      <c r="C19" s="11" t="n">
        <v>1440</v>
      </c>
      <c r="D19" s="11" t="n">
        <v>860</v>
      </c>
      <c r="E19" s="11" t="n">
        <v>1170</v>
      </c>
      <c r="F19" s="11" t="n">
        <v>1170</v>
      </c>
      <c r="G19" s="11" t="n">
        <v>1491</v>
      </c>
      <c r="H19" s="11" t="n">
        <v>1491</v>
      </c>
      <c r="I19" s="11" t="n">
        <v>1273</v>
      </c>
      <c r="J19" s="11" t="n">
        <v>1273</v>
      </c>
      <c r="K19" s="11" t="n">
        <v>112</v>
      </c>
      <c r="L19" s="11" t="n">
        <v>112</v>
      </c>
      <c r="M19" s="12" t="n">
        <f aca="false">C19+E19+G19+I19+K19</f>
        <v>5486</v>
      </c>
      <c r="N19" s="26"/>
      <c r="O19" s="14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" hidden="false" customHeight="false" outlineLevel="0" collapsed="false">
      <c r="A20" s="10"/>
      <c r="B20" s="11" t="s">
        <v>14</v>
      </c>
      <c r="C20" s="11" t="n">
        <v>2325</v>
      </c>
      <c r="D20" s="11" t="n">
        <v>2480</v>
      </c>
      <c r="E20" s="15" t="n">
        <f aca="false">23919+5319</f>
        <v>29238</v>
      </c>
      <c r="F20" s="15" t="n">
        <f aca="false">23919+5319</f>
        <v>29238</v>
      </c>
      <c r="G20" s="11" t="n">
        <v>710</v>
      </c>
      <c r="H20" s="11" t="n">
        <v>710</v>
      </c>
      <c r="I20" s="11" t="n">
        <v>636</v>
      </c>
      <c r="J20" s="11" t="n">
        <v>636</v>
      </c>
      <c r="K20" s="11" t="n">
        <v>158</v>
      </c>
      <c r="L20" s="11" t="n">
        <v>99</v>
      </c>
      <c r="M20" s="12" t="n">
        <f aca="false">C20+E20+G20+I20+K20</f>
        <v>33067</v>
      </c>
      <c r="N20" s="13" t="n">
        <f aca="false">D20+F20+H20+J20+L20</f>
        <v>33163</v>
      </c>
      <c r="O20" s="14" t="s">
        <v>25</v>
      </c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" hidden="false" customHeight="false" outlineLevel="0" collapsed="false">
      <c r="A21" s="10"/>
      <c r="B21" s="11" t="s">
        <v>15</v>
      </c>
      <c r="C21" s="11" t="n">
        <v>4242</v>
      </c>
      <c r="D21" s="11" t="n">
        <v>4242</v>
      </c>
      <c r="E21" s="15" t="n">
        <f aca="false">16280+542</f>
        <v>16822</v>
      </c>
      <c r="F21" s="15" t="n">
        <f aca="false">16280+542</f>
        <v>16822</v>
      </c>
      <c r="G21" s="11" t="n">
        <v>7500</v>
      </c>
      <c r="H21" s="11" t="n">
        <v>7500</v>
      </c>
      <c r="I21" s="11" t="n">
        <v>587</v>
      </c>
      <c r="J21" s="11" t="n">
        <v>587</v>
      </c>
      <c r="K21" s="11" t="n">
        <v>167</v>
      </c>
      <c r="L21" s="11" t="n">
        <v>108</v>
      </c>
      <c r="M21" s="12" t="n">
        <f aca="false">C21+E21+G21+I21+K21</f>
        <v>29318</v>
      </c>
      <c r="N21" s="13" t="n">
        <f aca="false">D21+F21+H21+J21+L21</f>
        <v>29259</v>
      </c>
      <c r="O21" s="14" t="s">
        <v>25</v>
      </c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" hidden="false" customHeight="false" outlineLevel="0" collapsed="false">
      <c r="A22" s="10"/>
      <c r="B22" s="11" t="s">
        <v>16</v>
      </c>
      <c r="C22" s="11" t="n">
        <v>416</v>
      </c>
      <c r="D22" s="11" t="n">
        <v>1200</v>
      </c>
      <c r="E22" s="15" t="n">
        <f aca="false">2509+24500+307</f>
        <v>27316</v>
      </c>
      <c r="F22" s="15" t="n">
        <f aca="false">2509+24500+307</f>
        <v>27316</v>
      </c>
      <c r="G22" s="11" t="n">
        <v>2250</v>
      </c>
      <c r="H22" s="11" t="n">
        <v>2250</v>
      </c>
      <c r="I22" s="11" t="n">
        <v>230</v>
      </c>
      <c r="J22" s="11" t="n">
        <v>230</v>
      </c>
      <c r="K22" s="16" t="n">
        <v>145</v>
      </c>
      <c r="L22" s="16" t="n">
        <v>112</v>
      </c>
      <c r="M22" s="12" t="n">
        <f aca="false">C22+E22+G22+I22+K22</f>
        <v>30357</v>
      </c>
      <c r="N22" s="13" t="n">
        <f aca="false">D22+F22+H22+J22+L22</f>
        <v>31108</v>
      </c>
      <c r="O22" s="17" t="s">
        <v>26</v>
      </c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" hidden="false" customHeight="false" outlineLevel="0" collapsed="false">
      <c r="A23" s="10"/>
      <c r="B23" s="11" t="s">
        <v>17</v>
      </c>
      <c r="C23" s="11" t="n">
        <v>6400</v>
      </c>
      <c r="D23" s="11" t="n">
        <v>6400</v>
      </c>
      <c r="E23" s="11" t="n">
        <v>5344</v>
      </c>
      <c r="F23" s="11" t="n">
        <v>5344</v>
      </c>
      <c r="G23" s="11" t="n">
        <v>4700</v>
      </c>
      <c r="H23" s="11" t="n">
        <v>4700</v>
      </c>
      <c r="I23" s="11"/>
      <c r="J23" s="11"/>
      <c r="K23" s="18" t="n">
        <v>197</v>
      </c>
      <c r="L23" s="18" t="n">
        <v>164</v>
      </c>
      <c r="M23" s="12" t="n">
        <f aca="false">C23+E23+G23+I23+K23</f>
        <v>16641</v>
      </c>
      <c r="N23" s="13" t="n">
        <f aca="false">D23+F23+H23+J23+L23</f>
        <v>16608</v>
      </c>
      <c r="O23" s="14" t="s">
        <v>27</v>
      </c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" hidden="false" customHeight="false" outlineLevel="0" collapsed="false">
      <c r="A24" s="10"/>
      <c r="B24" s="11" t="s">
        <v>18</v>
      </c>
      <c r="C24" s="11" t="n">
        <v>5475</v>
      </c>
      <c r="D24" s="11" t="n">
        <v>6448</v>
      </c>
      <c r="E24" s="11" t="n">
        <v>25629</v>
      </c>
      <c r="F24" s="11" t="n">
        <v>25629</v>
      </c>
      <c r="G24" s="11" t="n">
        <v>4930</v>
      </c>
      <c r="H24" s="11" t="n">
        <v>4930</v>
      </c>
      <c r="I24" s="11"/>
      <c r="J24" s="11"/>
      <c r="K24" s="11" t="n">
        <v>130</v>
      </c>
      <c r="L24" s="11" t="n">
        <v>121</v>
      </c>
      <c r="M24" s="12" t="n">
        <f aca="false">C24+E24+G24+I24+K24</f>
        <v>36164</v>
      </c>
      <c r="N24" s="13" t="n">
        <f aca="false">D24+F24+H24+J24+L24</f>
        <v>37128</v>
      </c>
      <c r="O24" s="17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" hidden="false" customHeight="false" outlineLevel="0" collapsed="false">
      <c r="A25" s="10"/>
      <c r="B25" s="11" t="s">
        <v>19</v>
      </c>
      <c r="C25" s="11" t="n">
        <v>4037</v>
      </c>
      <c r="D25" s="11" t="n">
        <v>3223</v>
      </c>
      <c r="E25" s="11" t="n">
        <v>18700</v>
      </c>
      <c r="F25" s="11" t="n">
        <v>18694</v>
      </c>
      <c r="G25" s="11" t="n">
        <v>3870</v>
      </c>
      <c r="H25" s="11" t="n">
        <v>3870</v>
      </c>
      <c r="I25" s="15" t="n">
        <v>375</v>
      </c>
      <c r="J25" s="11" t="n">
        <v>375</v>
      </c>
      <c r="K25" s="11" t="n">
        <v>262</v>
      </c>
      <c r="L25" s="11" t="n">
        <v>240</v>
      </c>
      <c r="M25" s="12" t="n">
        <f aca="false">C25+E25+G25+I25+K25</f>
        <v>27244</v>
      </c>
      <c r="N25" s="13" t="n">
        <f aca="false">D25+F25+H25+J25+L25</f>
        <v>26402</v>
      </c>
      <c r="O25" s="17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" hidden="false" customHeight="false" outlineLevel="0" collapsed="false">
      <c r="A26" s="10"/>
      <c r="B26" s="11" t="s">
        <v>20</v>
      </c>
      <c r="C26" s="11" t="n">
        <v>421</v>
      </c>
      <c r="D26" s="11" t="n">
        <v>11</v>
      </c>
      <c r="E26" s="11" t="n">
        <v>26923</v>
      </c>
      <c r="F26" s="11" t="n">
        <v>26923</v>
      </c>
      <c r="G26" s="11" t="n">
        <v>2247</v>
      </c>
      <c r="H26" s="11" t="n">
        <v>2247</v>
      </c>
      <c r="I26" s="11" t="n">
        <v>1832</v>
      </c>
      <c r="J26" s="11" t="n">
        <v>2754</v>
      </c>
      <c r="K26" s="11" t="n">
        <v>183</v>
      </c>
      <c r="L26" s="14" t="n">
        <v>209</v>
      </c>
      <c r="M26" s="12" t="n">
        <f aca="false">C26+E26+G26+I26+K26</f>
        <v>31606</v>
      </c>
      <c r="N26" s="13" t="n">
        <f aca="false">D26+F26+H26+J26+N19</f>
        <v>31935</v>
      </c>
      <c r="O26" s="17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" hidden="false" customHeight="false" outlineLevel="0" collapsed="false">
      <c r="A27" s="10"/>
      <c r="B27" s="11" t="s">
        <v>21</v>
      </c>
      <c r="C27" s="11" t="n">
        <v>0</v>
      </c>
      <c r="D27" s="11" t="n">
        <v>1000</v>
      </c>
      <c r="E27" s="11" t="n">
        <v>27030</v>
      </c>
      <c r="F27" s="11" t="n">
        <v>27030</v>
      </c>
      <c r="G27" s="11" t="n">
        <v>7868</v>
      </c>
      <c r="H27" s="11" t="n">
        <v>7868</v>
      </c>
      <c r="I27" s="11" t="n">
        <v>1915</v>
      </c>
      <c r="J27" s="11" t="n">
        <v>1253</v>
      </c>
      <c r="K27" s="11" t="n">
        <v>242</v>
      </c>
      <c r="L27" s="11" t="n">
        <v>197</v>
      </c>
      <c r="M27" s="12" t="n">
        <f aca="false">C27+E27+G27+I27+K27</f>
        <v>37055</v>
      </c>
      <c r="N27" s="13" t="n">
        <f aca="false">D27+F27+H27+J27+L27</f>
        <v>37348</v>
      </c>
      <c r="O27" s="17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5.5" hidden="false" customHeight="true" outlineLevel="0" collapsed="false">
      <c r="A28" s="10"/>
      <c r="B28" s="11" t="s">
        <v>22</v>
      </c>
      <c r="C28" s="11" t="n">
        <v>956</v>
      </c>
      <c r="D28" s="11" t="n">
        <v>0</v>
      </c>
      <c r="E28" s="11" t="n">
        <v>20252</v>
      </c>
      <c r="F28" s="11" t="n">
        <v>20252</v>
      </c>
      <c r="G28" s="11" t="n">
        <v>9071</v>
      </c>
      <c r="H28" s="11" t="n">
        <v>9772</v>
      </c>
      <c r="I28" s="19" t="n">
        <v>6660</v>
      </c>
      <c r="J28" s="19" t="n">
        <v>6660</v>
      </c>
      <c r="K28" s="11" t="n">
        <v>203</v>
      </c>
      <c r="L28" s="11" t="n">
        <v>175</v>
      </c>
      <c r="M28" s="12" t="n">
        <f aca="false">C28+E28+G28+I28+K28</f>
        <v>37142</v>
      </c>
      <c r="N28" s="13" t="n">
        <f aca="false">D28+F28+H28+J28+L28</f>
        <v>36859</v>
      </c>
      <c r="O28" s="27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" hidden="false" customHeight="false" outlineLevel="0" collapsed="false">
      <c r="A29" s="10"/>
      <c r="B29" s="11" t="s">
        <v>23</v>
      </c>
      <c r="C29" s="11" t="n">
        <v>2713</v>
      </c>
      <c r="D29" s="11" t="n">
        <v>2715</v>
      </c>
      <c r="E29" s="11" t="n">
        <v>14600</v>
      </c>
      <c r="F29" s="11" t="n">
        <v>14600</v>
      </c>
      <c r="G29" s="11" t="n">
        <v>4500</v>
      </c>
      <c r="H29" s="11" t="n">
        <v>4500</v>
      </c>
      <c r="I29" s="11" t="n">
        <v>2794</v>
      </c>
      <c r="J29" s="11" t="n">
        <v>2794</v>
      </c>
      <c r="K29" s="11" t="n">
        <v>210</v>
      </c>
      <c r="L29" s="11" t="n">
        <v>183</v>
      </c>
      <c r="M29" s="12" t="n">
        <f aca="false">C29+E29+G29+I29+K29</f>
        <v>24817</v>
      </c>
      <c r="N29" s="13" t="n">
        <f aca="false">D29+F29+H29+J29+L29</f>
        <v>24792</v>
      </c>
      <c r="O29" s="27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" customFormat="true" ht="14" hidden="false" customHeight="false" outlineLevel="0" collapsed="false">
      <c r="A30" s="2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29" t="n">
        <f aca="false">SUM(M18:M29)</f>
        <v>311891</v>
      </c>
      <c r="N30" s="30" t="n">
        <f aca="false">SUM(N18:N29)</f>
        <v>308404</v>
      </c>
      <c r="O30" s="31"/>
    </row>
    <row r="31" customFormat="false" ht="14" hidden="false" customHeight="false" outlineLevel="0" collapsed="false">
      <c r="A31" s="10" t="n">
        <v>2013</v>
      </c>
      <c r="B31" s="11" t="s">
        <v>12</v>
      </c>
      <c r="C31" s="11" t="n">
        <v>2586</v>
      </c>
      <c r="D31" s="11" t="n">
        <v>2278</v>
      </c>
      <c r="E31" s="11" t="n">
        <v>18590</v>
      </c>
      <c r="F31" s="11" t="n">
        <v>18590</v>
      </c>
      <c r="G31" s="11" t="n">
        <v>3146</v>
      </c>
      <c r="H31" s="11" t="n">
        <v>3146</v>
      </c>
      <c r="I31" s="11" t="n">
        <v>894</v>
      </c>
      <c r="J31" s="11" t="n">
        <v>894</v>
      </c>
      <c r="K31" s="11" t="n">
        <v>206</v>
      </c>
      <c r="L31" s="11" t="n">
        <v>194</v>
      </c>
      <c r="M31" s="12" t="n">
        <f aca="false">C31+E31+G31+I31+K31</f>
        <v>25422</v>
      </c>
      <c r="N31" s="13" t="n">
        <f aca="false">D31+F31+H31+J31+L31</f>
        <v>25102</v>
      </c>
      <c r="O31" s="32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" hidden="false" customHeight="false" outlineLevel="0" collapsed="false">
      <c r="A32" s="10"/>
      <c r="B32" s="11" t="s">
        <v>13</v>
      </c>
      <c r="C32" s="11" t="n">
        <v>290</v>
      </c>
      <c r="D32" s="11" t="n">
        <v>1771</v>
      </c>
      <c r="E32" s="11" t="n">
        <v>2860</v>
      </c>
      <c r="F32" s="11" t="n">
        <v>2860</v>
      </c>
      <c r="G32" s="11" t="n">
        <v>1643</v>
      </c>
      <c r="H32" s="11" t="n">
        <v>1643</v>
      </c>
      <c r="I32" s="11"/>
      <c r="J32" s="11"/>
      <c r="K32" s="11" t="n">
        <v>285</v>
      </c>
      <c r="L32" s="11" t="n">
        <v>250</v>
      </c>
      <c r="M32" s="12" t="n">
        <f aca="false">C32+E32+G32+I32+K32</f>
        <v>5078</v>
      </c>
      <c r="N32" s="13" t="n">
        <f aca="false">D32+F32+H32+J32+L32</f>
        <v>6524</v>
      </c>
      <c r="O32" s="32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" hidden="false" customHeight="false" outlineLevel="0" collapsed="false">
      <c r="A33" s="10"/>
      <c r="B33" s="11" t="s">
        <v>14</v>
      </c>
      <c r="C33" s="11" t="n">
        <v>3304</v>
      </c>
      <c r="D33" s="11" t="n">
        <v>3302</v>
      </c>
      <c r="E33" s="11" t="n">
        <v>18590</v>
      </c>
      <c r="F33" s="11" t="n">
        <v>18590</v>
      </c>
      <c r="G33" s="11" t="n">
        <v>3645</v>
      </c>
      <c r="H33" s="11" t="n">
        <v>3645</v>
      </c>
      <c r="I33" s="11" t="n">
        <v>187</v>
      </c>
      <c r="J33" s="11" t="n">
        <v>87</v>
      </c>
      <c r="K33" s="11" t="n">
        <v>265</v>
      </c>
      <c r="L33" s="11" t="n">
        <v>199</v>
      </c>
      <c r="M33" s="12" t="n">
        <f aca="false">C33+E33+G33+I33+K33</f>
        <v>25991</v>
      </c>
      <c r="N33" s="13" t="n">
        <f aca="false">D33+F33+H33+J33+L33</f>
        <v>25823</v>
      </c>
      <c r="O33" s="33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" hidden="false" customHeight="false" outlineLevel="0" collapsed="false">
      <c r="A34" s="10"/>
      <c r="B34" s="11" t="s">
        <v>15</v>
      </c>
      <c r="C34" s="11" t="n">
        <v>1354</v>
      </c>
      <c r="D34" s="11" t="n">
        <v>792</v>
      </c>
      <c r="E34" s="11" t="n">
        <v>32890</v>
      </c>
      <c r="F34" s="11" t="n">
        <v>32890</v>
      </c>
      <c r="G34" s="11" t="n">
        <v>675</v>
      </c>
      <c r="H34" s="11" t="n">
        <v>675</v>
      </c>
      <c r="I34" s="11" t="n">
        <v>144</v>
      </c>
      <c r="J34" s="11" t="n">
        <v>144</v>
      </c>
      <c r="K34" s="11" t="n">
        <v>76</v>
      </c>
      <c r="L34" s="11" t="n">
        <v>150</v>
      </c>
      <c r="M34" s="12" t="n">
        <f aca="false">C34+E34+G34+I34+K34</f>
        <v>35139</v>
      </c>
      <c r="N34" s="13" t="n">
        <f aca="false">D34+F34+H34+J34+L34</f>
        <v>34651</v>
      </c>
      <c r="O34" s="17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" hidden="false" customHeight="false" outlineLevel="0" collapsed="false">
      <c r="A35" s="10"/>
      <c r="B35" s="11" t="s">
        <v>16</v>
      </c>
      <c r="C35" s="11" t="n">
        <v>901</v>
      </c>
      <c r="D35" s="11" t="n">
        <v>1500</v>
      </c>
      <c r="E35" s="11" t="n">
        <v>31460</v>
      </c>
      <c r="F35" s="11" t="n">
        <v>31460</v>
      </c>
      <c r="G35" s="11" t="n">
        <v>4072</v>
      </c>
      <c r="H35" s="11" t="n">
        <v>4072</v>
      </c>
      <c r="I35" s="11" t="n">
        <v>305</v>
      </c>
      <c r="J35" s="11" t="n">
        <v>305</v>
      </c>
      <c r="K35" s="11" t="n">
        <v>363</v>
      </c>
      <c r="L35" s="11" t="n">
        <v>321</v>
      </c>
      <c r="M35" s="12" t="n">
        <f aca="false">C35+E35+G35+I35+K35</f>
        <v>37101</v>
      </c>
      <c r="N35" s="13" t="n">
        <f aca="false">D35+F35+H35+J35+L35</f>
        <v>37658</v>
      </c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" hidden="false" customHeight="false" outlineLevel="0" collapsed="false">
      <c r="A36" s="10"/>
      <c r="B36" s="11" t="s">
        <v>17</v>
      </c>
      <c r="C36" s="11" t="n">
        <v>568</v>
      </c>
      <c r="D36" s="11" t="n">
        <v>82</v>
      </c>
      <c r="E36" s="11" t="n">
        <v>17160</v>
      </c>
      <c r="F36" s="11" t="n">
        <v>17160</v>
      </c>
      <c r="G36" s="11" t="n">
        <v>7669</v>
      </c>
      <c r="H36" s="11" t="n">
        <v>7669</v>
      </c>
      <c r="I36" s="11" t="n">
        <v>898</v>
      </c>
      <c r="J36" s="11" t="n">
        <v>898</v>
      </c>
      <c r="K36" s="11" t="n">
        <v>245</v>
      </c>
      <c r="L36" s="11" t="n">
        <v>215</v>
      </c>
      <c r="M36" s="12" t="n">
        <f aca="false">C36+E36+G36+I36+K36</f>
        <v>26540</v>
      </c>
      <c r="N36" s="13" t="n">
        <f aca="false">D36+F36+H36+J36+L36</f>
        <v>26024</v>
      </c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" hidden="false" customHeight="false" outlineLevel="0" collapsed="false">
      <c r="A37" s="10"/>
      <c r="B37" s="11" t="s">
        <v>18</v>
      </c>
      <c r="C37" s="11" t="n">
        <v>1360</v>
      </c>
      <c r="D37" s="11" t="n">
        <v>1728</v>
      </c>
      <c r="E37" s="11" t="n">
        <v>15730</v>
      </c>
      <c r="F37" s="11" t="n">
        <v>15730</v>
      </c>
      <c r="G37" s="11" t="n">
        <v>1331</v>
      </c>
      <c r="H37" s="11" t="n">
        <v>1331</v>
      </c>
      <c r="I37" s="11"/>
      <c r="J37" s="11"/>
      <c r="K37" s="11" t="n">
        <v>321</v>
      </c>
      <c r="L37" s="11" t="n">
        <v>298</v>
      </c>
      <c r="M37" s="12" t="n">
        <f aca="false">C37+E37+G37+I37+K37</f>
        <v>18742</v>
      </c>
      <c r="N37" s="13" t="n">
        <f aca="false">D37+F37+H37+J37+L37</f>
        <v>19087</v>
      </c>
      <c r="O37" s="34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" hidden="false" customHeight="false" outlineLevel="0" collapsed="false">
      <c r="A38" s="10"/>
      <c r="B38" s="11" t="s">
        <v>19</v>
      </c>
      <c r="C38" s="35" t="n">
        <v>1876</v>
      </c>
      <c r="D38" s="35" t="n">
        <v>1994</v>
      </c>
      <c r="E38" s="35" t="n">
        <v>5720</v>
      </c>
      <c r="F38" s="35" t="n">
        <v>5720</v>
      </c>
      <c r="G38" s="35" t="n">
        <v>4700</v>
      </c>
      <c r="H38" s="35" t="n">
        <v>4700</v>
      </c>
      <c r="I38" s="35" t="n">
        <v>1278</v>
      </c>
      <c r="J38" s="35" t="n">
        <v>1278</v>
      </c>
      <c r="K38" s="35" t="n">
        <v>354</v>
      </c>
      <c r="L38" s="35" t="n">
        <v>347</v>
      </c>
      <c r="M38" s="12" t="n">
        <f aca="false">C38+E38+G38+I38+K38</f>
        <v>13928</v>
      </c>
      <c r="N38" s="13" t="n">
        <f aca="false">D38+F38+H38+J38+L38</f>
        <v>14039</v>
      </c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" hidden="false" customHeight="false" outlineLevel="0" collapsed="false">
      <c r="A39" s="10"/>
      <c r="B39" s="11" t="s">
        <v>20</v>
      </c>
      <c r="C39" s="36" t="n">
        <v>1353</v>
      </c>
      <c r="D39" s="36" t="n">
        <v>1170</v>
      </c>
      <c r="E39" s="35" t="n">
        <v>18590</v>
      </c>
      <c r="F39" s="35" t="n">
        <v>18590</v>
      </c>
      <c r="G39" s="36" t="n">
        <v>1452</v>
      </c>
      <c r="H39" s="36" t="n">
        <v>1452</v>
      </c>
      <c r="I39" s="11"/>
      <c r="J39" s="11"/>
      <c r="K39" s="36" t="n">
        <v>347</v>
      </c>
      <c r="L39" s="36" t="n">
        <v>346</v>
      </c>
      <c r="M39" s="12" t="n">
        <f aca="false">C39+E39+G39+I39+K39</f>
        <v>21742</v>
      </c>
      <c r="N39" s="13" t="n">
        <f aca="false">D39+F39+H39+J39+L39</f>
        <v>21558</v>
      </c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" hidden="false" customHeight="false" outlineLevel="0" collapsed="false">
      <c r="A40" s="10"/>
      <c r="B40" s="11" t="s">
        <v>21</v>
      </c>
      <c r="C40" s="36" t="n">
        <v>1123</v>
      </c>
      <c r="D40" s="36" t="n">
        <v>1230</v>
      </c>
      <c r="E40" s="37" t="n">
        <v>18590</v>
      </c>
      <c r="F40" s="37" t="n">
        <v>18590</v>
      </c>
      <c r="G40" s="36" t="n">
        <v>3608</v>
      </c>
      <c r="H40" s="36" t="n">
        <v>3608</v>
      </c>
      <c r="I40" s="11"/>
      <c r="J40" s="11"/>
      <c r="K40" s="36" t="n">
        <v>368</v>
      </c>
      <c r="L40" s="36" t="n">
        <v>326</v>
      </c>
      <c r="M40" s="12" t="n">
        <f aca="false">C40+E40+G40+I40+K40</f>
        <v>23689</v>
      </c>
      <c r="N40" s="13" t="n">
        <f aca="false">D40+F40+H40+J40+L40</f>
        <v>23754</v>
      </c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" hidden="false" customHeight="false" outlineLevel="0" collapsed="false">
      <c r="A41" s="10"/>
      <c r="B41" s="11" t="s">
        <v>22</v>
      </c>
      <c r="C41" s="35" t="n">
        <v>475</v>
      </c>
      <c r="D41" s="35" t="n">
        <v>475</v>
      </c>
      <c r="E41" s="37" t="n">
        <v>18590</v>
      </c>
      <c r="F41" s="37" t="n">
        <v>18590</v>
      </c>
      <c r="G41" s="35" t="n">
        <v>10770</v>
      </c>
      <c r="H41" s="35" t="n">
        <v>10770</v>
      </c>
      <c r="I41" s="11"/>
      <c r="J41" s="11"/>
      <c r="K41" s="35" t="n">
        <v>375</v>
      </c>
      <c r="L41" s="35" t="n">
        <v>326</v>
      </c>
      <c r="M41" s="12" t="n">
        <f aca="false">C41+E41+G41+I41+K41</f>
        <v>30210</v>
      </c>
      <c r="N41" s="13" t="n">
        <f aca="false">D41+F41+H41+J41+L41</f>
        <v>30161</v>
      </c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" hidden="false" customHeight="false" outlineLevel="0" collapsed="false">
      <c r="A42" s="10"/>
      <c r="B42" s="11" t="s">
        <v>23</v>
      </c>
      <c r="C42" s="35" t="n">
        <v>1327</v>
      </c>
      <c r="D42" s="35" t="n">
        <v>874</v>
      </c>
      <c r="E42" s="35" t="n">
        <v>18950</v>
      </c>
      <c r="F42" s="35" t="n">
        <v>18950</v>
      </c>
      <c r="G42" s="35" t="n">
        <v>3450</v>
      </c>
      <c r="H42" s="35" t="n">
        <v>3450</v>
      </c>
      <c r="I42" s="11"/>
      <c r="J42" s="11"/>
      <c r="K42" s="35" t="n">
        <v>410</v>
      </c>
      <c r="L42" s="35" t="n">
        <v>396</v>
      </c>
      <c r="M42" s="12" t="n">
        <f aca="false">C42+E42+G42+I42+K42</f>
        <v>24137</v>
      </c>
      <c r="N42" s="13" t="n">
        <f aca="false">D42+F42+H42+J42+L42</f>
        <v>23670</v>
      </c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2" customFormat="true" ht="14" hidden="false" customHeight="false" outlineLevel="0" collapsed="false">
      <c r="A43" s="28"/>
      <c r="B43" s="8" t="s">
        <v>24</v>
      </c>
      <c r="C43" s="38"/>
      <c r="D43" s="38"/>
      <c r="E43" s="38"/>
      <c r="F43" s="38"/>
      <c r="G43" s="38"/>
      <c r="H43" s="38"/>
      <c r="I43" s="8"/>
      <c r="J43" s="8"/>
      <c r="K43" s="38"/>
      <c r="L43" s="38"/>
      <c r="M43" s="29" t="n">
        <f aca="false">SUM(M31:M42)</f>
        <v>287719</v>
      </c>
      <c r="N43" s="30" t="n">
        <f aca="false">SUM(N31:N42)</f>
        <v>288051</v>
      </c>
    </row>
    <row r="44" customFormat="false" ht="14" hidden="false" customHeight="false" outlineLevel="0" collapsed="false">
      <c r="A44" s="39" t="n">
        <v>2014</v>
      </c>
      <c r="B44" s="11" t="s">
        <v>12</v>
      </c>
      <c r="C44" s="40" t="n">
        <v>1327</v>
      </c>
      <c r="D44" s="40" t="n">
        <v>874</v>
      </c>
      <c r="E44" s="40" t="n">
        <v>18950</v>
      </c>
      <c r="F44" s="40" t="n">
        <v>18950</v>
      </c>
      <c r="G44" s="40" t="n">
        <v>3450</v>
      </c>
      <c r="H44" s="40" t="n">
        <v>3450</v>
      </c>
      <c r="I44" s="11"/>
      <c r="J44" s="11"/>
      <c r="K44" s="40" t="n">
        <v>410</v>
      </c>
      <c r="L44" s="40" t="n">
        <v>397</v>
      </c>
      <c r="M44" s="12" t="n">
        <f aca="false">C44+E44+G44+I44+K44</f>
        <v>24137</v>
      </c>
      <c r="N44" s="13" t="n">
        <f aca="false">D44+F44+H44+J44+L44</f>
        <v>23671</v>
      </c>
      <c r="O44" s="0"/>
      <c r="P44" s="0"/>
      <c r="Q44" s="0"/>
      <c r="R44" s="0"/>
    </row>
    <row r="45" customFormat="false" ht="14" hidden="false" customHeight="false" outlineLevel="0" collapsed="false">
      <c r="A45" s="39"/>
      <c r="B45" s="11" t="s">
        <v>13</v>
      </c>
      <c r="C45" s="40" t="n">
        <v>1327</v>
      </c>
      <c r="D45" s="40" t="n">
        <v>874</v>
      </c>
      <c r="E45" s="40" t="n">
        <v>18950</v>
      </c>
      <c r="F45" s="40" t="n">
        <v>18950</v>
      </c>
      <c r="G45" s="40" t="n">
        <v>3450</v>
      </c>
      <c r="H45" s="40" t="n">
        <v>3450</v>
      </c>
      <c r="I45" s="11"/>
      <c r="J45" s="11"/>
      <c r="K45" s="40" t="n">
        <v>410</v>
      </c>
      <c r="L45" s="40" t="n">
        <v>397</v>
      </c>
      <c r="M45" s="12" t="n">
        <f aca="false">C45+E45+G45+I45+K45</f>
        <v>24137</v>
      </c>
      <c r="N45" s="13" t="n">
        <f aca="false">D45+F45+H45+J45+L45</f>
        <v>23671</v>
      </c>
      <c r="O45" s="14"/>
      <c r="P45" s="41"/>
      <c r="Q45" s="41"/>
      <c r="R45" s="0"/>
    </row>
    <row r="46" customFormat="false" ht="14" hidden="false" customHeight="false" outlineLevel="0" collapsed="false">
      <c r="A46" s="39"/>
      <c r="B46" s="11" t="s">
        <v>14</v>
      </c>
      <c r="C46" s="40" t="n">
        <v>3072</v>
      </c>
      <c r="D46" s="40" t="n">
        <v>3220</v>
      </c>
      <c r="E46" s="40" t="n">
        <v>18590</v>
      </c>
      <c r="F46" s="40" t="n">
        <v>18590</v>
      </c>
      <c r="G46" s="40" t="n">
        <v>8172</v>
      </c>
      <c r="H46" s="40" t="n">
        <v>8172</v>
      </c>
      <c r="I46" s="40" t="n">
        <v>1328</v>
      </c>
      <c r="J46" s="40" t="n">
        <v>1328</v>
      </c>
      <c r="K46" s="40" t="n">
        <v>495</v>
      </c>
      <c r="L46" s="40" t="n">
        <v>444</v>
      </c>
      <c r="M46" s="12" t="n">
        <f aca="false">C46+E46+G46+I46+K46</f>
        <v>31657</v>
      </c>
      <c r="N46" s="13" t="n">
        <f aca="false">D46+F46+H46+J46+L46</f>
        <v>31754</v>
      </c>
      <c r="O46" s="14"/>
      <c r="P46" s="41"/>
      <c r="Q46" s="41"/>
      <c r="R46" s="0"/>
    </row>
    <row r="47" customFormat="false" ht="14" hidden="false" customHeight="false" outlineLevel="0" collapsed="false">
      <c r="A47" s="39"/>
      <c r="B47" s="11" t="s">
        <v>15</v>
      </c>
      <c r="C47" s="40" t="n">
        <v>215</v>
      </c>
      <c r="D47" s="40" t="n">
        <v>336</v>
      </c>
      <c r="E47" s="40" t="n">
        <v>0</v>
      </c>
      <c r="F47" s="40"/>
      <c r="G47" s="40" t="n">
        <v>7983</v>
      </c>
      <c r="H47" s="40" t="n">
        <v>7983</v>
      </c>
      <c r="I47" s="11"/>
      <c r="J47" s="11"/>
      <c r="K47" s="40" t="n">
        <v>380</v>
      </c>
      <c r="L47" s="40" t="n">
        <v>380</v>
      </c>
      <c r="M47" s="12" t="n">
        <f aca="false">C47+E47+G47+I47+K47</f>
        <v>8578</v>
      </c>
      <c r="N47" s="13" t="n">
        <f aca="false">D47+F47+H47+J47+L47</f>
        <v>8699</v>
      </c>
      <c r="O47" s="14"/>
      <c r="P47" s="41"/>
      <c r="Q47" s="41"/>
      <c r="R47" s="0"/>
    </row>
    <row r="48" customFormat="false" ht="14" hidden="false" customHeight="false" outlineLevel="0" collapsed="false">
      <c r="A48" s="39"/>
      <c r="B48" s="11" t="s">
        <v>16</v>
      </c>
      <c r="C48" s="40" t="n">
        <v>1627</v>
      </c>
      <c r="D48" s="40" t="n">
        <v>1566</v>
      </c>
      <c r="E48" s="40" t="n">
        <v>27170</v>
      </c>
      <c r="F48" s="40" t="n">
        <v>27170</v>
      </c>
      <c r="G48" s="40" t="n">
        <v>2748</v>
      </c>
      <c r="H48" s="40" t="n">
        <v>2748</v>
      </c>
      <c r="I48" s="40" t="n">
        <v>500</v>
      </c>
      <c r="J48" s="40" t="n">
        <v>500</v>
      </c>
      <c r="K48" s="40" t="n">
        <v>358</v>
      </c>
      <c r="L48" s="40" t="n">
        <v>270</v>
      </c>
      <c r="M48" s="12" t="n">
        <f aca="false">C48+E48+G48+I48+K48</f>
        <v>32403</v>
      </c>
      <c r="N48" s="13" t="n">
        <f aca="false">D48+F48+H48+J48+L48</f>
        <v>32254</v>
      </c>
      <c r="O48" s="14"/>
      <c r="P48" s="41"/>
      <c r="Q48" s="41"/>
      <c r="R48" s="0"/>
    </row>
    <row r="49" customFormat="false" ht="14" hidden="false" customHeight="false" outlineLevel="0" collapsed="false">
      <c r="A49" s="39"/>
      <c r="B49" s="11" t="s">
        <v>17</v>
      </c>
      <c r="C49" s="40" t="n">
        <v>252</v>
      </c>
      <c r="D49" s="40" t="n">
        <v>220</v>
      </c>
      <c r="E49" s="11"/>
      <c r="F49" s="11"/>
      <c r="G49" s="40" t="n">
        <v>3084</v>
      </c>
      <c r="H49" s="40" t="n">
        <v>3084</v>
      </c>
      <c r="I49" s="40" t="n">
        <v>1573</v>
      </c>
      <c r="J49" s="40" t="n">
        <v>1573</v>
      </c>
      <c r="K49" s="40" t="n">
        <v>429</v>
      </c>
      <c r="L49" s="40" t="n">
        <v>387</v>
      </c>
      <c r="M49" s="12" t="n">
        <f aca="false">C49+E49+G49+I49+K49</f>
        <v>5338</v>
      </c>
      <c r="N49" s="13" t="n">
        <f aca="false">D49+F49+H49+J49+L49</f>
        <v>5264</v>
      </c>
      <c r="O49" s="33"/>
      <c r="P49" s="41"/>
      <c r="Q49" s="41"/>
      <c r="R49" s="0"/>
    </row>
    <row r="50" customFormat="false" ht="14" hidden="false" customHeight="false" outlineLevel="0" collapsed="false">
      <c r="A50" s="39"/>
      <c r="B50" s="11" t="s">
        <v>18</v>
      </c>
      <c r="C50" s="40" t="n">
        <v>869</v>
      </c>
      <c r="D50" s="40" t="n">
        <v>1306</v>
      </c>
      <c r="E50" s="40" t="n">
        <v>27170</v>
      </c>
      <c r="F50" s="40" t="n">
        <v>27170</v>
      </c>
      <c r="G50" s="11"/>
      <c r="H50" s="11"/>
      <c r="I50" s="40" t="n">
        <v>1316</v>
      </c>
      <c r="J50" s="40" t="n">
        <v>1316</v>
      </c>
      <c r="K50" s="40" t="n">
        <v>396</v>
      </c>
      <c r="L50" s="40" t="n">
        <v>361</v>
      </c>
      <c r="M50" s="12" t="n">
        <f aca="false">C50+E50+G50+I50+K50</f>
        <v>29751</v>
      </c>
      <c r="N50" s="13" t="n">
        <f aca="false">D50+F50+H50+J50+L50</f>
        <v>30153</v>
      </c>
      <c r="O50" s="33"/>
      <c r="P50" s="41"/>
      <c r="Q50" s="41"/>
      <c r="R50" s="0"/>
    </row>
    <row r="51" customFormat="false" ht="14" hidden="false" customHeight="false" outlineLevel="0" collapsed="false">
      <c r="A51" s="39"/>
      <c r="B51" s="11" t="s">
        <v>19</v>
      </c>
      <c r="C51" s="40" t="n">
        <v>1486</v>
      </c>
      <c r="D51" s="40" t="n">
        <v>1590</v>
      </c>
      <c r="E51" s="40" t="n">
        <v>27170</v>
      </c>
      <c r="F51" s="40" t="n">
        <v>27170</v>
      </c>
      <c r="G51" s="11"/>
      <c r="H51" s="11"/>
      <c r="I51" s="40" t="n">
        <v>1824</v>
      </c>
      <c r="J51" s="40" t="n">
        <v>1824</v>
      </c>
      <c r="K51" s="40" t="n">
        <v>354</v>
      </c>
      <c r="L51" s="40" t="n">
        <v>347</v>
      </c>
      <c r="M51" s="12" t="n">
        <f aca="false">C51+E51+G51+I51+K51</f>
        <v>30834</v>
      </c>
      <c r="N51" s="13" t="n">
        <f aca="false">D51+F51+H51+J51+L51</f>
        <v>30931</v>
      </c>
      <c r="O51" s="14"/>
      <c r="P51" s="41"/>
      <c r="Q51" s="41"/>
      <c r="R51" s="0"/>
    </row>
    <row r="52" customFormat="false" ht="14" hidden="false" customHeight="false" outlineLevel="0" collapsed="false">
      <c r="A52" s="39"/>
      <c r="B52" s="11" t="s">
        <v>20</v>
      </c>
      <c r="C52" s="40" t="n">
        <v>3576</v>
      </c>
      <c r="D52" s="40" t="n">
        <v>3251</v>
      </c>
      <c r="E52" s="40" t="n">
        <v>27170</v>
      </c>
      <c r="F52" s="40" t="n">
        <v>27170</v>
      </c>
      <c r="G52" s="11"/>
      <c r="H52" s="11"/>
      <c r="I52" s="40" t="n">
        <v>1824</v>
      </c>
      <c r="J52" s="40" t="n">
        <v>1824</v>
      </c>
      <c r="K52" s="40" t="n">
        <v>347</v>
      </c>
      <c r="L52" s="40" t="n">
        <v>346</v>
      </c>
      <c r="M52" s="12" t="n">
        <f aca="false">C52+E52+G52+I52+K52</f>
        <v>32917</v>
      </c>
      <c r="N52" s="13" t="n">
        <f aca="false">D52+F52+H52+J52+L52</f>
        <v>32591</v>
      </c>
      <c r="O52" s="14"/>
      <c r="P52" s="14"/>
      <c r="Q52" s="41"/>
      <c r="R52" s="41"/>
    </row>
    <row r="53" customFormat="false" ht="14" hidden="false" customHeight="false" outlineLevel="0" collapsed="false">
      <c r="A53" s="39"/>
      <c r="B53" s="11" t="s">
        <v>21</v>
      </c>
      <c r="C53" s="11"/>
      <c r="D53" s="11"/>
      <c r="E53" s="11"/>
      <c r="F53" s="11"/>
      <c r="G53" s="11"/>
      <c r="H53" s="11"/>
      <c r="I53" s="40" t="n">
        <v>2974</v>
      </c>
      <c r="J53" s="40" t="n">
        <v>2974</v>
      </c>
      <c r="K53" s="40" t="n">
        <v>427</v>
      </c>
      <c r="L53" s="40" t="n">
        <v>364</v>
      </c>
      <c r="M53" s="12" t="n">
        <f aca="false">C53+E53+G53+I53+K53</f>
        <v>3401</v>
      </c>
      <c r="N53" s="13" t="n">
        <f aca="false">D53+F53+H53+J53+L53</f>
        <v>3338</v>
      </c>
      <c r="O53" s="14"/>
      <c r="P53" s="14"/>
      <c r="Q53" s="41"/>
      <c r="R53" s="41"/>
    </row>
    <row r="54" customFormat="false" ht="14" hidden="false" customHeight="false" outlineLevel="0" collapsed="false">
      <c r="A54" s="39"/>
      <c r="B54" s="11" t="s">
        <v>22</v>
      </c>
      <c r="C54" s="40" t="n">
        <v>410</v>
      </c>
      <c r="D54" s="40" t="n">
        <v>0</v>
      </c>
      <c r="E54" s="40" t="n">
        <v>27170</v>
      </c>
      <c r="F54" s="40" t="n">
        <v>27170</v>
      </c>
      <c r="G54" s="11"/>
      <c r="H54" s="11"/>
      <c r="I54" s="11"/>
      <c r="J54" s="11"/>
      <c r="K54" s="40" t="n">
        <v>347</v>
      </c>
      <c r="L54" s="40" t="n">
        <v>346</v>
      </c>
      <c r="M54" s="12" t="n">
        <f aca="false">C54+E54+G54+I54+K54</f>
        <v>27927</v>
      </c>
      <c r="N54" s="13" t="n">
        <f aca="false">D54+F54+H54+J54+L54</f>
        <v>27516</v>
      </c>
      <c r="O54" s="14"/>
      <c r="P54" s="14"/>
      <c r="Q54" s="41"/>
      <c r="R54" s="41"/>
    </row>
    <row r="55" customFormat="false" ht="14" hidden="false" customHeight="false" outlineLevel="0" collapsed="false">
      <c r="A55" s="39"/>
      <c r="B55" s="11" t="s">
        <v>23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n">
        <f aca="false">C55+E55+G55+I55+K55</f>
        <v>0</v>
      </c>
      <c r="N55" s="13" t="n">
        <f aca="false">D55+F55+H55+J55+L55</f>
        <v>0</v>
      </c>
      <c r="O55" s="14"/>
      <c r="P55" s="33"/>
      <c r="Q55" s="41"/>
      <c r="R55" s="41"/>
    </row>
    <row r="56" customFormat="false" ht="14" hidden="false" customHeight="false" outlineLevel="0" collapsed="false">
      <c r="A56" s="42"/>
      <c r="B56" s="8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29" t="n">
        <f aca="false">SUM(M44:M55)</f>
        <v>251080</v>
      </c>
      <c r="N56" s="30" t="n">
        <f aca="false">SUM(N44:N55)</f>
        <v>249842</v>
      </c>
      <c r="O56" s="14"/>
      <c r="P56" s="33"/>
      <c r="Q56" s="41"/>
      <c r="R56" s="41"/>
    </row>
    <row r="57" customFormat="false" ht="14" hidden="false" customHeight="false" outlineLevel="0" collapsed="false">
      <c r="A57" s="39" t="n">
        <v>2015</v>
      </c>
      <c r="B57" s="11" t="s">
        <v>12</v>
      </c>
      <c r="C57" s="40" t="n">
        <v>1486</v>
      </c>
      <c r="D57" s="40" t="n">
        <v>1590</v>
      </c>
      <c r="E57" s="40" t="n">
        <v>27170</v>
      </c>
      <c r="F57" s="40" t="n">
        <v>27170</v>
      </c>
      <c r="G57" s="40" t="n">
        <v>5250</v>
      </c>
      <c r="H57" s="40" t="n">
        <v>5250</v>
      </c>
      <c r="I57" s="40" t="n">
        <v>3124</v>
      </c>
      <c r="J57" s="40" t="n">
        <v>3124</v>
      </c>
      <c r="K57" s="40" t="n">
        <v>467</v>
      </c>
      <c r="L57" s="40" t="n">
        <v>416</v>
      </c>
      <c r="M57" s="12" t="n">
        <f aca="false">C57+E57+G57+I57+K57</f>
        <v>37497</v>
      </c>
      <c r="N57" s="13" t="n">
        <f aca="false">D57+F57+H57+J57+L57</f>
        <v>37550</v>
      </c>
      <c r="O57" s="33"/>
      <c r="P57" s="33"/>
      <c r="Q57" s="41"/>
      <c r="R57" s="41"/>
    </row>
    <row r="58" customFormat="false" ht="14" hidden="false" customHeight="false" outlineLevel="0" collapsed="false">
      <c r="A58" s="39"/>
      <c r="B58" s="11" t="s">
        <v>13</v>
      </c>
      <c r="C58" s="40" t="n">
        <v>0</v>
      </c>
      <c r="D58" s="40" t="n">
        <v>2500</v>
      </c>
      <c r="E58" s="40" t="n">
        <v>27170</v>
      </c>
      <c r="F58" s="40" t="n">
        <v>27170</v>
      </c>
      <c r="G58" s="40" t="n">
        <v>4030</v>
      </c>
      <c r="H58" s="40" t="n">
        <v>4030</v>
      </c>
      <c r="I58" s="40" t="n">
        <v>2091</v>
      </c>
      <c r="J58" s="40" t="n">
        <v>2091</v>
      </c>
      <c r="K58" s="40" t="n">
        <v>556</v>
      </c>
      <c r="L58" s="40" t="n">
        <v>500</v>
      </c>
      <c r="M58" s="12" t="n">
        <f aca="false">C58+E58+G58+I58+K58</f>
        <v>33847</v>
      </c>
      <c r="N58" s="13" t="n">
        <f aca="false">D58+F58+H58+J58+L58</f>
        <v>36291</v>
      </c>
      <c r="O58" s="33"/>
      <c r="P58" s="41"/>
      <c r="Q58" s="41"/>
      <c r="R58" s="0"/>
    </row>
    <row r="59" customFormat="false" ht="14" hidden="false" customHeight="false" outlineLevel="0" collapsed="false">
      <c r="A59" s="39"/>
      <c r="B59" s="11" t="s">
        <v>14</v>
      </c>
      <c r="C59" s="40" t="n">
        <v>0</v>
      </c>
      <c r="D59" s="40" t="n">
        <v>2500</v>
      </c>
      <c r="E59" s="40" t="n">
        <v>27170</v>
      </c>
      <c r="F59" s="40" t="n">
        <v>27170</v>
      </c>
      <c r="G59" s="40" t="n">
        <v>5553</v>
      </c>
      <c r="H59" s="40" t="n">
        <v>5553</v>
      </c>
      <c r="I59" s="40" t="n">
        <v>3081</v>
      </c>
      <c r="J59" s="40" t="n">
        <v>3081</v>
      </c>
      <c r="K59" s="40" t="n">
        <v>540</v>
      </c>
      <c r="L59" s="40" t="n">
        <v>529</v>
      </c>
      <c r="M59" s="12" t="n">
        <f aca="false">C59+E59+G59+I59+K59</f>
        <v>36344</v>
      </c>
      <c r="N59" s="13" t="n">
        <f aca="false">D59+F59+H59+J59+L59</f>
        <v>38833</v>
      </c>
      <c r="O59" s="0"/>
      <c r="P59" s="0"/>
      <c r="Q59" s="0"/>
      <c r="R59" s="0"/>
    </row>
    <row r="60" customFormat="false" ht="14" hidden="false" customHeight="false" outlineLevel="0" collapsed="false">
      <c r="A60" s="39"/>
      <c r="B60" s="11" t="s">
        <v>15</v>
      </c>
      <c r="C60" s="40" t="n">
        <v>0</v>
      </c>
      <c r="D60" s="40" t="n">
        <v>0</v>
      </c>
      <c r="E60" s="40" t="n">
        <v>27170</v>
      </c>
      <c r="F60" s="40" t="n">
        <v>27170</v>
      </c>
      <c r="G60" s="40" t="n">
        <v>6600</v>
      </c>
      <c r="H60" s="40" t="n">
        <v>6600</v>
      </c>
      <c r="I60" s="40" t="n">
        <v>3500</v>
      </c>
      <c r="J60" s="40" t="n">
        <v>3500</v>
      </c>
      <c r="K60" s="40" t="n">
        <v>472</v>
      </c>
      <c r="L60" s="40" t="n">
        <v>430</v>
      </c>
      <c r="M60" s="12" t="n">
        <f aca="false">C60+E60+G60+I60+K60</f>
        <v>37742</v>
      </c>
      <c r="N60" s="13" t="n">
        <f aca="false">D60+F60+H60+J60+L60</f>
        <v>37700</v>
      </c>
      <c r="O60" s="0"/>
      <c r="P60" s="0"/>
      <c r="Q60" s="0"/>
      <c r="R60" s="0"/>
    </row>
    <row r="61" customFormat="false" ht="15" hidden="false" customHeight="false" outlineLevel="0" collapsed="false">
      <c r="A61" s="43"/>
      <c r="B61" s="44" t="s">
        <v>16</v>
      </c>
      <c r="C61" s="45" t="n">
        <v>0</v>
      </c>
      <c r="D61" s="45" t="n">
        <v>0</v>
      </c>
      <c r="E61" s="45" t="n">
        <v>27170</v>
      </c>
      <c r="F61" s="45" t="n">
        <v>27170</v>
      </c>
      <c r="G61" s="45" t="n">
        <v>6000</v>
      </c>
      <c r="H61" s="45" t="n">
        <v>6000</v>
      </c>
      <c r="I61" s="45" t="n">
        <v>2964</v>
      </c>
      <c r="J61" s="45" t="n">
        <v>2964</v>
      </c>
      <c r="K61" s="45" t="n">
        <v>467</v>
      </c>
      <c r="L61" s="45" t="n">
        <v>400</v>
      </c>
      <c r="M61" s="12" t="n">
        <f aca="false">C61+E61+G61+I61+K61</f>
        <v>36601</v>
      </c>
      <c r="N61" s="46" t="n">
        <f aca="false">D61+F61+H61+J61+L61</f>
        <v>36534</v>
      </c>
      <c r="O61" s="0"/>
      <c r="P61" s="0"/>
      <c r="Q61" s="0"/>
      <c r="R61" s="0"/>
    </row>
    <row r="62" customFormat="false" ht="15" hidden="false" customHeight="false" outlineLevel="0" collapsed="false">
      <c r="A62" s="39"/>
      <c r="B62" s="11" t="s">
        <v>17</v>
      </c>
      <c r="C62" s="40" t="n">
        <v>252</v>
      </c>
      <c r="D62" s="40" t="n">
        <v>220</v>
      </c>
      <c r="E62" s="11"/>
      <c r="F62" s="11"/>
      <c r="G62" s="40"/>
      <c r="H62" s="40"/>
      <c r="I62" s="40"/>
      <c r="J62" s="40"/>
      <c r="K62" s="40"/>
      <c r="L62" s="40"/>
      <c r="M62" s="47"/>
      <c r="N62" s="13"/>
      <c r="O62" s="33"/>
      <c r="P62" s="41"/>
      <c r="Q62" s="41"/>
      <c r="R62" s="0"/>
    </row>
    <row r="63" customFormat="false" ht="15" hidden="false" customHeight="false" outlineLevel="0" collapsed="false">
      <c r="A63" s="39"/>
      <c r="B63" s="11" t="s">
        <v>18</v>
      </c>
      <c r="C63" s="40" t="n">
        <v>869</v>
      </c>
      <c r="D63" s="40" t="n">
        <v>1306</v>
      </c>
      <c r="E63" s="40"/>
      <c r="F63" s="40"/>
      <c r="G63" s="11"/>
      <c r="H63" s="11"/>
      <c r="I63" s="40"/>
      <c r="J63" s="40"/>
      <c r="K63" s="40"/>
      <c r="L63" s="40"/>
      <c r="M63" s="47"/>
      <c r="N63" s="13"/>
      <c r="O63" s="33"/>
      <c r="P63" s="41"/>
      <c r="Q63" s="41"/>
      <c r="R63" s="0"/>
    </row>
    <row r="64" customFormat="false" ht="15" hidden="false" customHeight="false" outlineLevel="0" collapsed="false">
      <c r="A64" s="39"/>
      <c r="B64" s="11" t="s">
        <v>19</v>
      </c>
      <c r="C64" s="40" t="n">
        <v>1486</v>
      </c>
      <c r="D64" s="40" t="n">
        <v>1590</v>
      </c>
      <c r="E64" s="40"/>
      <c r="F64" s="40"/>
      <c r="G64" s="11"/>
      <c r="H64" s="11"/>
      <c r="I64" s="40"/>
      <c r="J64" s="40"/>
      <c r="K64" s="40"/>
      <c r="L64" s="40"/>
      <c r="M64" s="47"/>
      <c r="N64" s="13"/>
      <c r="O64" s="14"/>
      <c r="P64" s="41"/>
      <c r="Q64" s="41"/>
      <c r="R64" s="0"/>
    </row>
    <row r="65" customFormat="false" ht="15" hidden="false" customHeight="false" outlineLevel="0" collapsed="false">
      <c r="A65" s="39"/>
      <c r="B65" s="11" t="s">
        <v>20</v>
      </c>
      <c r="C65" s="40" t="n">
        <v>3576</v>
      </c>
      <c r="D65" s="40" t="n">
        <v>3251</v>
      </c>
      <c r="E65" s="40"/>
      <c r="F65" s="40"/>
      <c r="G65" s="11"/>
      <c r="H65" s="11"/>
      <c r="I65" s="40"/>
      <c r="J65" s="40"/>
      <c r="K65" s="40"/>
      <c r="L65" s="40"/>
      <c r="M65" s="47"/>
      <c r="N65" s="13"/>
      <c r="O65" s="14"/>
      <c r="P65" s="14"/>
      <c r="Q65" s="41"/>
      <c r="R65" s="41"/>
    </row>
    <row r="66" customFormat="false" ht="15" hidden="false" customHeight="false" outlineLevel="0" collapsed="false">
      <c r="A66" s="39"/>
      <c r="B66" s="11" t="s">
        <v>21</v>
      </c>
      <c r="C66" s="11"/>
      <c r="D66" s="11"/>
      <c r="E66" s="11"/>
      <c r="F66" s="11"/>
      <c r="G66" s="11"/>
      <c r="H66" s="11"/>
      <c r="I66" s="40"/>
      <c r="J66" s="40"/>
      <c r="K66" s="40"/>
      <c r="L66" s="40"/>
      <c r="M66" s="47"/>
      <c r="N66" s="13"/>
      <c r="O66" s="14"/>
      <c r="P66" s="14"/>
      <c r="Q66" s="41"/>
      <c r="R66" s="41"/>
    </row>
    <row r="67" customFormat="false" ht="15" hidden="false" customHeight="false" outlineLevel="0" collapsed="false">
      <c r="A67" s="39"/>
      <c r="B67" s="11" t="s">
        <v>22</v>
      </c>
      <c r="C67" s="40" t="n">
        <v>410</v>
      </c>
      <c r="D67" s="40" t="n">
        <v>0</v>
      </c>
      <c r="E67" s="40"/>
      <c r="F67" s="40"/>
      <c r="G67" s="11"/>
      <c r="H67" s="11"/>
      <c r="I67" s="11"/>
      <c r="J67" s="11"/>
      <c r="K67" s="40"/>
      <c r="L67" s="40"/>
      <c r="M67" s="47"/>
      <c r="N67" s="13"/>
      <c r="O67" s="14"/>
      <c r="P67" s="14"/>
      <c r="Q67" s="41"/>
      <c r="R67" s="41"/>
    </row>
    <row r="68" customFormat="false" ht="15" hidden="false" customHeight="false" outlineLevel="0" collapsed="false">
      <c r="A68" s="39"/>
      <c r="B68" s="11" t="s">
        <v>23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47"/>
      <c r="N68" s="13"/>
      <c r="O68" s="14"/>
      <c r="P68" s="33"/>
      <c r="Q68" s="41"/>
      <c r="R68" s="41"/>
    </row>
    <row r="69" customFormat="false" ht="15" hidden="false" customHeight="false" outlineLevel="0" collapsed="false">
      <c r="A69" s="48"/>
      <c r="B69" s="49" t="s">
        <v>24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 t="n">
        <f aca="false">SUM(M57:M68)</f>
        <v>182031</v>
      </c>
      <c r="N69" s="51" t="n">
        <f aca="false">SUM(N57:N68)</f>
        <v>186908</v>
      </c>
      <c r="O69" s="14"/>
      <c r="P69" s="33"/>
      <c r="Q69" s="41"/>
      <c r="R69" s="41"/>
    </row>
  </sheetData>
  <mergeCells count="12">
    <mergeCell ref="A1:N1"/>
    <mergeCell ref="A2:A4"/>
    <mergeCell ref="B2:B4"/>
    <mergeCell ref="C2:D2"/>
    <mergeCell ref="E2:F2"/>
    <mergeCell ref="G2:H2"/>
    <mergeCell ref="I2:J2"/>
    <mergeCell ref="K2:L2"/>
    <mergeCell ref="M2:N2"/>
    <mergeCell ref="A5:A16"/>
    <mergeCell ref="A18:A29"/>
    <mergeCell ref="A31:A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A2" activeCellId="0" sqref="A2"/>
    </sheetView>
  </sheetViews>
  <sheetFormatPr defaultRowHeight="14"/>
  <cols>
    <col collapsed="false" hidden="false" max="1" min="1" style="1" width="9.71938775510204"/>
    <col collapsed="false" hidden="false" max="2" min="2" style="1" width="16.6020408163265"/>
    <col collapsed="false" hidden="false" max="3" min="3" style="1" width="12.9591836734694"/>
    <col collapsed="false" hidden="false" max="4" min="4" style="1" width="9.71938775510204"/>
    <col collapsed="false" hidden="false" max="5" min="5" style="1" width="11.6428571428571"/>
    <col collapsed="false" hidden="false" max="6" min="6" style="1" width="14.4795918367347"/>
    <col collapsed="false" hidden="false" max="7" min="7" style="1" width="28.3469387755102"/>
    <col collapsed="false" hidden="false" max="1025" min="8" style="1" width="9.71938775510204"/>
  </cols>
  <sheetData>
    <row r="1" customFormat="false" ht="14" hidden="false" customHeight="false" outlineLevel="0" collapsed="false">
      <c r="A1" s="52" t="s">
        <v>28</v>
      </c>
      <c r="B1" s="0"/>
      <c r="C1" s="0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48" hidden="false" customHeight="true" outlineLevel="0" collapsed="false">
      <c r="A3" s="53" t="s">
        <v>29</v>
      </c>
      <c r="B3" s="54" t="s">
        <v>30</v>
      </c>
      <c r="C3" s="54" t="s">
        <v>31</v>
      </c>
      <c r="D3" s="54" t="s">
        <v>32</v>
      </c>
      <c r="E3" s="54" t="s">
        <v>33</v>
      </c>
      <c r="F3" s="54" t="s">
        <v>34</v>
      </c>
      <c r="G3" s="55" t="s">
        <v>35</v>
      </c>
    </row>
    <row r="4" customFormat="false" ht="14" hidden="false" customHeight="false" outlineLevel="0" collapsed="false">
      <c r="A4" s="56" t="n">
        <v>2011</v>
      </c>
      <c r="B4" s="57" t="n">
        <v>81631100</v>
      </c>
      <c r="C4" s="57" t="n">
        <v>297954</v>
      </c>
      <c r="D4" s="58" t="n">
        <v>32807</v>
      </c>
      <c r="E4" s="58" t="n">
        <v>30866</v>
      </c>
      <c r="F4" s="59" t="n">
        <f aca="false">E4/C4</f>
        <v>0.103593172100391</v>
      </c>
      <c r="G4" s="60"/>
    </row>
    <row r="5" customFormat="false" ht="14" hidden="false" customHeight="false" outlineLevel="0" collapsed="false">
      <c r="A5" s="56" t="n">
        <v>2012</v>
      </c>
      <c r="B5" s="57" t="n">
        <v>84320987</v>
      </c>
      <c r="C5" s="57" t="n">
        <v>307772</v>
      </c>
      <c r="D5" s="58" t="n">
        <v>311891</v>
      </c>
      <c r="E5" s="58" t="n">
        <v>308404</v>
      </c>
      <c r="F5" s="59" t="n">
        <f aca="false">E5/C5</f>
        <v>1.00205346815175</v>
      </c>
      <c r="G5" s="60"/>
    </row>
    <row r="6" customFormat="false" ht="14" hidden="false" customHeight="false" outlineLevel="0" collapsed="false">
      <c r="A6" s="56" t="n">
        <v>2013</v>
      </c>
      <c r="B6" s="57" t="n">
        <v>87012513</v>
      </c>
      <c r="C6" s="57" t="n">
        <v>317596</v>
      </c>
      <c r="D6" s="58" t="n">
        <v>287719</v>
      </c>
      <c r="E6" s="58" t="n">
        <v>288051</v>
      </c>
      <c r="F6" s="59" t="n">
        <f aca="false">E6/C6</f>
        <v>0.906973009735639</v>
      </c>
      <c r="G6" s="60"/>
    </row>
    <row r="7" customFormat="false" ht="42" hidden="false" customHeight="false" outlineLevel="0" collapsed="false">
      <c r="A7" s="56" t="n">
        <v>2014</v>
      </c>
      <c r="B7" s="57" t="n">
        <v>89789952</v>
      </c>
      <c r="C7" s="57" t="n">
        <f aca="false">(327733/12)*11</f>
        <v>300421.916666667</v>
      </c>
      <c r="D7" s="58" t="n">
        <v>251080</v>
      </c>
      <c r="E7" s="58" t="n">
        <v>249842</v>
      </c>
      <c r="F7" s="59" t="n">
        <f aca="false">E7/C7</f>
        <v>0.831637061543723</v>
      </c>
      <c r="G7" s="61" t="s">
        <v>36</v>
      </c>
    </row>
    <row r="8" customFormat="false" ht="43" hidden="false" customHeight="false" outlineLevel="0" collapsed="false">
      <c r="A8" s="62" t="s">
        <v>37</v>
      </c>
      <c r="B8" s="63" t="n">
        <v>92656048</v>
      </c>
      <c r="C8" s="63" t="n">
        <f aca="false">(338195/12)*5</f>
        <v>140914.583333333</v>
      </c>
      <c r="D8" s="64" t="n">
        <v>182031</v>
      </c>
      <c r="E8" s="64" t="n">
        <v>186908</v>
      </c>
      <c r="F8" s="65" t="n">
        <f aca="false">E8/C8</f>
        <v>1.32639217019767</v>
      </c>
      <c r="G8" s="61" t="s">
        <v>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4"/>
  <cols>
    <col collapsed="false" hidden="false" max="1025" min="1" style="0" width="9.3163265306122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LibreOffice/5.0.1.2$MacOSX_X86_64 LibreOffice_project/81898c9f5c0d43f3473ba111d7b351050be20261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2015-10-19T12:44:31Z</dcterms:created>
  <dc:language>en-US</dc:language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TBCO_ScreenResolution">
    <vt:lpwstr>120 120 1600 900</vt:lpwstr>
  </property>
</Properties>
</file>