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filterPrivacy="1" showInkAnnotation="0" autoCompressPictures="0"/>
  <bookViews>
    <workbookView xWindow="0" yWindow="0" windowWidth="28800" windowHeight="16740" tabRatio="500"/>
  </bookViews>
  <sheets>
    <sheet name="Sheet1" sheetId="1" r:id="rId1"/>
    <sheet name="Chart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4" i="1"/>
  <c r="Z11" i="1"/>
  <c r="Z10" i="1"/>
  <c r="Z9" i="1"/>
  <c r="Z8" i="1"/>
  <c r="Z7" i="1"/>
  <c r="Z6" i="1"/>
  <c r="Z5" i="1"/>
  <c r="Z4" i="1"/>
  <c r="Y11" i="1"/>
  <c r="Y10" i="1"/>
  <c r="Y9" i="1"/>
  <c r="Y8" i="1"/>
  <c r="Y7" i="1"/>
  <c r="Y6" i="1"/>
  <c r="Y5" i="1"/>
  <c r="Y4" i="1"/>
  <c r="V4" i="1"/>
  <c r="V5" i="1"/>
  <c r="V6" i="1"/>
  <c r="V7" i="1"/>
  <c r="V8" i="1"/>
  <c r="V9" i="1"/>
  <c r="V10" i="1"/>
  <c r="V11" i="1"/>
  <c r="U11" i="1"/>
  <c r="U10" i="1"/>
  <c r="U9" i="1"/>
  <c r="U8" i="1"/>
  <c r="U7" i="1"/>
  <c r="U6" i="1"/>
  <c r="U5" i="1"/>
  <c r="U4" i="1"/>
  <c r="T5" i="1"/>
  <c r="T6" i="1"/>
  <c r="T7" i="1"/>
  <c r="T8" i="1"/>
  <c r="T9" i="1"/>
  <c r="T10" i="1"/>
  <c r="T11" i="1"/>
  <c r="T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15" i="1"/>
</calcChain>
</file>

<file path=xl/sharedStrings.xml><?xml version="1.0" encoding="utf-8"?>
<sst xmlns="http://schemas.openxmlformats.org/spreadsheetml/2006/main" count="168" uniqueCount="26">
  <si>
    <t>Month</t>
  </si>
  <si>
    <t>Total Number of Samples Drawn(n)</t>
  </si>
  <si>
    <t>Below 15 PPM</t>
  </si>
  <si>
    <t>(x&lt;15)</t>
  </si>
  <si>
    <t>Between 15 to 30 PPM</t>
  </si>
  <si>
    <t>(15&lt;=x&lt;30)</t>
  </si>
  <si>
    <t>Between 30 to 50 PPM </t>
  </si>
  <si>
    <t>(30&lt;=x&lt;=50)</t>
  </si>
  <si>
    <t>More than 50PPM</t>
  </si>
  <si>
    <t>(x&gt;50)</t>
  </si>
  <si>
    <t>BSTI</t>
  </si>
  <si>
    <t>(20&lt;=x&lt;=50)</t>
  </si>
  <si>
    <t>Salt Law</t>
  </si>
  <si>
    <t>(45&lt;=x&lt;=50)</t>
  </si>
  <si>
    <t>n</t>
  </si>
  <si>
    <t>%</t>
  </si>
  <si>
    <t>12-month</t>
  </si>
  <si>
    <t>average</t>
  </si>
  <si>
    <t>Average # of samples</t>
  </si>
  <si>
    <t>Year</t>
  </si>
  <si>
    <t># of samples missing</t>
  </si>
  <si>
    <t>blank</t>
  </si>
  <si>
    <t>Min BSTI</t>
  </si>
  <si>
    <t>Max BSTI</t>
  </si>
  <si>
    <t>Average "Salt Law"</t>
  </si>
  <si>
    <t>Average "BSTI"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</si>
</sst>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555555"/>
      <name val="Arial"/>
      <family val="2"/>
    </font>
    <font>
      <b/>
      <sz val="12"/>
      <color rgb="FF555555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7" fontId="1" fillId="0" borderId="0" xfId="0" applyNumberFormat="1" applyFont="1"/>
    <xf numFmtId="2" fontId="1" fillId="0" borderId="0" xfId="0" applyNumberFormat="1" applyFont="1"/>
    <xf numFmtId="2" fontId="0" fillId="0" borderId="0" xfId="0" applyNumberFormat="1" applyAlignment="1">
      <alignment wrapText="1"/>
    </xf>
    <xf numFmtId="2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</a:t>
            </a:r>
            <a:r>
              <a:rPr lang="en-US" baseline="0"/>
              <a:t> of samples in </a:t>
            </a:r>
            <a:r>
              <a:rPr lang="en-US"/>
              <a:t>BSTI range</a:t>
            </a:r>
            <a:r>
              <a:rPr lang="en-US" baseline="0"/>
              <a:t> </a:t>
            </a:r>
            <a:r>
              <a:rPr lang="en-US"/>
              <a:t>(20&lt;=x&lt;=50)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439676901420842"/>
          <c:y val="0.155418829168093"/>
          <c:w val="0.912064619715832"/>
          <c:h val="0.701029378224274"/>
        </c:manualLayout>
      </c:layout>
      <c:barChart>
        <c:barDir val="col"/>
        <c:grouping val="clustered"/>
        <c:varyColors val="0"/>
        <c:ser>
          <c:idx val="0"/>
          <c:order val="0"/>
          <c:tx>
            <c:v>% of samples in range</c:v>
          </c:tx>
          <c:invertIfNegative val="0"/>
          <c:cat>
            <c:numRef>
              <c:f>Sheet1!$A$4:$A$96</c:f>
              <c:numCache>
                <c:formatCode>mmm\-yy</c:formatCode>
                <c:ptCount val="93"/>
                <c:pt idx="0">
                  <c:v>39022.0</c:v>
                </c:pt>
                <c:pt idx="1">
                  <c:v>39052.0</c:v>
                </c:pt>
                <c:pt idx="2">
                  <c:v>39083.0</c:v>
                </c:pt>
                <c:pt idx="3">
                  <c:v>39114.0</c:v>
                </c:pt>
                <c:pt idx="4">
                  <c:v>39142.0</c:v>
                </c:pt>
                <c:pt idx="5">
                  <c:v>39173.0</c:v>
                </c:pt>
                <c:pt idx="6">
                  <c:v>39203.0</c:v>
                </c:pt>
                <c:pt idx="7">
                  <c:v>39234.0</c:v>
                </c:pt>
                <c:pt idx="8">
                  <c:v>39264.0</c:v>
                </c:pt>
                <c:pt idx="9">
                  <c:v>39295.0</c:v>
                </c:pt>
                <c:pt idx="10">
                  <c:v>39326.0</c:v>
                </c:pt>
                <c:pt idx="11">
                  <c:v>39356.0</c:v>
                </c:pt>
                <c:pt idx="12">
                  <c:v>39387.0</c:v>
                </c:pt>
                <c:pt idx="13">
                  <c:v>39417.0</c:v>
                </c:pt>
                <c:pt idx="14">
                  <c:v>39448.0</c:v>
                </c:pt>
                <c:pt idx="15">
                  <c:v>39479.0</c:v>
                </c:pt>
                <c:pt idx="16">
                  <c:v>39508.0</c:v>
                </c:pt>
                <c:pt idx="17">
                  <c:v>39539.0</c:v>
                </c:pt>
                <c:pt idx="18">
                  <c:v>39569.0</c:v>
                </c:pt>
                <c:pt idx="19">
                  <c:v>39600.0</c:v>
                </c:pt>
                <c:pt idx="20">
                  <c:v>39630.0</c:v>
                </c:pt>
                <c:pt idx="21">
                  <c:v>39661.0</c:v>
                </c:pt>
                <c:pt idx="22">
                  <c:v>39692.0</c:v>
                </c:pt>
                <c:pt idx="23">
                  <c:v>39722.0</c:v>
                </c:pt>
                <c:pt idx="24">
                  <c:v>39753.0</c:v>
                </c:pt>
                <c:pt idx="25">
                  <c:v>39783.0</c:v>
                </c:pt>
                <c:pt idx="26">
                  <c:v>39814.0</c:v>
                </c:pt>
                <c:pt idx="27">
                  <c:v>39845.0</c:v>
                </c:pt>
                <c:pt idx="28">
                  <c:v>39873.0</c:v>
                </c:pt>
                <c:pt idx="29">
                  <c:v>39904.0</c:v>
                </c:pt>
                <c:pt idx="30">
                  <c:v>39934.0</c:v>
                </c:pt>
                <c:pt idx="31">
                  <c:v>39965.0</c:v>
                </c:pt>
                <c:pt idx="32">
                  <c:v>39995.0</c:v>
                </c:pt>
                <c:pt idx="33">
                  <c:v>40026.0</c:v>
                </c:pt>
                <c:pt idx="34">
                  <c:v>40057.0</c:v>
                </c:pt>
                <c:pt idx="35">
                  <c:v>40087.0</c:v>
                </c:pt>
                <c:pt idx="36">
                  <c:v>40118.0</c:v>
                </c:pt>
                <c:pt idx="37">
                  <c:v>40148.0</c:v>
                </c:pt>
                <c:pt idx="38">
                  <c:v>40179.0</c:v>
                </c:pt>
                <c:pt idx="39">
                  <c:v>40210.0</c:v>
                </c:pt>
                <c:pt idx="40">
                  <c:v>40238.0</c:v>
                </c:pt>
                <c:pt idx="41">
                  <c:v>40269.0</c:v>
                </c:pt>
                <c:pt idx="42">
                  <c:v>40299.0</c:v>
                </c:pt>
                <c:pt idx="43">
                  <c:v>40330.0</c:v>
                </c:pt>
                <c:pt idx="44">
                  <c:v>40360.0</c:v>
                </c:pt>
                <c:pt idx="45">
                  <c:v>40391.0</c:v>
                </c:pt>
                <c:pt idx="46">
                  <c:v>40422.0</c:v>
                </c:pt>
                <c:pt idx="47">
                  <c:v>40452.0</c:v>
                </c:pt>
                <c:pt idx="48">
                  <c:v>40483.0</c:v>
                </c:pt>
                <c:pt idx="49">
                  <c:v>40513.0</c:v>
                </c:pt>
                <c:pt idx="50">
                  <c:v>40544.0</c:v>
                </c:pt>
                <c:pt idx="51">
                  <c:v>40575.0</c:v>
                </c:pt>
                <c:pt idx="52">
                  <c:v>40603.0</c:v>
                </c:pt>
                <c:pt idx="53">
                  <c:v>40634.0</c:v>
                </c:pt>
                <c:pt idx="54">
                  <c:v>40664.0</c:v>
                </c:pt>
                <c:pt idx="55">
                  <c:v>40695.0</c:v>
                </c:pt>
                <c:pt idx="56">
                  <c:v>40725.0</c:v>
                </c:pt>
                <c:pt idx="57">
                  <c:v>40756.0</c:v>
                </c:pt>
                <c:pt idx="58">
                  <c:v>40787.0</c:v>
                </c:pt>
                <c:pt idx="59">
                  <c:v>40817.0</c:v>
                </c:pt>
                <c:pt idx="60">
                  <c:v>40848.0</c:v>
                </c:pt>
                <c:pt idx="61">
                  <c:v>40878.0</c:v>
                </c:pt>
                <c:pt idx="62">
                  <c:v>40909.0</c:v>
                </c:pt>
                <c:pt idx="63">
                  <c:v>40940.0</c:v>
                </c:pt>
                <c:pt idx="64">
                  <c:v>40969.0</c:v>
                </c:pt>
                <c:pt idx="65">
                  <c:v>41000.0</c:v>
                </c:pt>
                <c:pt idx="66">
                  <c:v>41030.0</c:v>
                </c:pt>
                <c:pt idx="67">
                  <c:v>41061.0</c:v>
                </c:pt>
                <c:pt idx="68">
                  <c:v>41091.0</c:v>
                </c:pt>
                <c:pt idx="69">
                  <c:v>41122.0</c:v>
                </c:pt>
                <c:pt idx="70">
                  <c:v>41153.0</c:v>
                </c:pt>
                <c:pt idx="71">
                  <c:v>41183.0</c:v>
                </c:pt>
                <c:pt idx="72">
                  <c:v>41214.0</c:v>
                </c:pt>
                <c:pt idx="73">
                  <c:v>41244.0</c:v>
                </c:pt>
                <c:pt idx="74">
                  <c:v>41275.0</c:v>
                </c:pt>
                <c:pt idx="75">
                  <c:v>41306.0</c:v>
                </c:pt>
                <c:pt idx="76">
                  <c:v>41334.0</c:v>
                </c:pt>
                <c:pt idx="77">
                  <c:v>41365.0</c:v>
                </c:pt>
                <c:pt idx="78">
                  <c:v>41395.0</c:v>
                </c:pt>
                <c:pt idx="79">
                  <c:v>41426.0</c:v>
                </c:pt>
                <c:pt idx="80">
                  <c:v>41456.0</c:v>
                </c:pt>
                <c:pt idx="81">
                  <c:v>41487.0</c:v>
                </c:pt>
                <c:pt idx="82">
                  <c:v>41518.0</c:v>
                </c:pt>
                <c:pt idx="83">
                  <c:v>41548.0</c:v>
                </c:pt>
                <c:pt idx="84">
                  <c:v>41579.0</c:v>
                </c:pt>
                <c:pt idx="85">
                  <c:v>41609.0</c:v>
                </c:pt>
                <c:pt idx="86">
                  <c:v>41640.0</c:v>
                </c:pt>
                <c:pt idx="87">
                  <c:v>41671.0</c:v>
                </c:pt>
                <c:pt idx="88">
                  <c:v>41699.0</c:v>
                </c:pt>
                <c:pt idx="89">
                  <c:v>41730.0</c:v>
                </c:pt>
                <c:pt idx="90">
                  <c:v>41760.0</c:v>
                </c:pt>
                <c:pt idx="91">
                  <c:v>41791.0</c:v>
                </c:pt>
                <c:pt idx="92">
                  <c:v>41821.0</c:v>
                </c:pt>
              </c:numCache>
            </c:numRef>
          </c:cat>
          <c:val>
            <c:numRef>
              <c:f>Sheet1!$M$4:$M$96</c:f>
              <c:numCache>
                <c:formatCode>General</c:formatCode>
                <c:ptCount val="93"/>
                <c:pt idx="0">
                  <c:v>71.88</c:v>
                </c:pt>
                <c:pt idx="1">
                  <c:v>16.67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41.67</c:v>
                </c:pt>
                <c:pt idx="6">
                  <c:v>64.06</c:v>
                </c:pt>
                <c:pt idx="7">
                  <c:v>0.0</c:v>
                </c:pt>
                <c:pt idx="8">
                  <c:v>54.35</c:v>
                </c:pt>
                <c:pt idx="9">
                  <c:v>42.07</c:v>
                </c:pt>
                <c:pt idx="10">
                  <c:v>47.5</c:v>
                </c:pt>
                <c:pt idx="11">
                  <c:v>65.0</c:v>
                </c:pt>
                <c:pt idx="12">
                  <c:v>51.25</c:v>
                </c:pt>
                <c:pt idx="13">
                  <c:v>64.36</c:v>
                </c:pt>
                <c:pt idx="14">
                  <c:v>60.45</c:v>
                </c:pt>
                <c:pt idx="15">
                  <c:v>67.31</c:v>
                </c:pt>
                <c:pt idx="16">
                  <c:v>62.18</c:v>
                </c:pt>
                <c:pt idx="17">
                  <c:v>0.0</c:v>
                </c:pt>
                <c:pt idx="18">
                  <c:v>42.22</c:v>
                </c:pt>
                <c:pt idx="19">
                  <c:v>53.41</c:v>
                </c:pt>
                <c:pt idx="20">
                  <c:v>53.41</c:v>
                </c:pt>
                <c:pt idx="21">
                  <c:v>68.18000000000001</c:v>
                </c:pt>
                <c:pt idx="22">
                  <c:v>47.16</c:v>
                </c:pt>
                <c:pt idx="23">
                  <c:v>50.0</c:v>
                </c:pt>
                <c:pt idx="24">
                  <c:v>60.33</c:v>
                </c:pt>
                <c:pt idx="25">
                  <c:v>60.78</c:v>
                </c:pt>
                <c:pt idx="26">
                  <c:v>74.43</c:v>
                </c:pt>
                <c:pt idx="27">
                  <c:v>56.25</c:v>
                </c:pt>
                <c:pt idx="28">
                  <c:v>44.89</c:v>
                </c:pt>
                <c:pt idx="29">
                  <c:v>40.0</c:v>
                </c:pt>
                <c:pt idx="30">
                  <c:v>62.14</c:v>
                </c:pt>
                <c:pt idx="31">
                  <c:v>38.35</c:v>
                </c:pt>
                <c:pt idx="32">
                  <c:v>65.0</c:v>
                </c:pt>
                <c:pt idx="33">
                  <c:v>54.35</c:v>
                </c:pt>
                <c:pt idx="34">
                  <c:v>61.43</c:v>
                </c:pt>
                <c:pt idx="35">
                  <c:v>56.07</c:v>
                </c:pt>
                <c:pt idx="36">
                  <c:v>60.42</c:v>
                </c:pt>
                <c:pt idx="37">
                  <c:v>55.88</c:v>
                </c:pt>
                <c:pt idx="38">
                  <c:v>57.91</c:v>
                </c:pt>
                <c:pt idx="39">
                  <c:v>41.13</c:v>
                </c:pt>
                <c:pt idx="40">
                  <c:v>36.89</c:v>
                </c:pt>
                <c:pt idx="41">
                  <c:v>42.0</c:v>
                </c:pt>
                <c:pt idx="42">
                  <c:v>34.38</c:v>
                </c:pt>
                <c:pt idx="43">
                  <c:v>52.83</c:v>
                </c:pt>
                <c:pt idx="44">
                  <c:v>62.08</c:v>
                </c:pt>
                <c:pt idx="45">
                  <c:v>64.26</c:v>
                </c:pt>
                <c:pt idx="46">
                  <c:v>57.56</c:v>
                </c:pt>
                <c:pt idx="47">
                  <c:v>58.17</c:v>
                </c:pt>
                <c:pt idx="48">
                  <c:v>62.23</c:v>
                </c:pt>
                <c:pt idx="49">
                  <c:v>71.76</c:v>
                </c:pt>
                <c:pt idx="50">
                  <c:v>72.27</c:v>
                </c:pt>
                <c:pt idx="51">
                  <c:v>55.19</c:v>
                </c:pt>
                <c:pt idx="52">
                  <c:v>61.85</c:v>
                </c:pt>
                <c:pt idx="53">
                  <c:v>70.54</c:v>
                </c:pt>
                <c:pt idx="54">
                  <c:v>74.15000000000001</c:v>
                </c:pt>
                <c:pt idx="55">
                  <c:v>68.27</c:v>
                </c:pt>
                <c:pt idx="56">
                  <c:v>66.52</c:v>
                </c:pt>
                <c:pt idx="57">
                  <c:v>60.29</c:v>
                </c:pt>
                <c:pt idx="58">
                  <c:v>61.96</c:v>
                </c:pt>
                <c:pt idx="59">
                  <c:v>64.42</c:v>
                </c:pt>
                <c:pt idx="60">
                  <c:v>61.67</c:v>
                </c:pt>
                <c:pt idx="61">
                  <c:v>64.3</c:v>
                </c:pt>
                <c:pt idx="62">
                  <c:v>67.39</c:v>
                </c:pt>
                <c:pt idx="63">
                  <c:v>60.42</c:v>
                </c:pt>
                <c:pt idx="64">
                  <c:v>65.69</c:v>
                </c:pt>
                <c:pt idx="65">
                  <c:v>57.01</c:v>
                </c:pt>
                <c:pt idx="66">
                  <c:v>54.68</c:v>
                </c:pt>
                <c:pt idx="67">
                  <c:v>59.11</c:v>
                </c:pt>
                <c:pt idx="68">
                  <c:v>63.67</c:v>
                </c:pt>
                <c:pt idx="69">
                  <c:v>66.67</c:v>
                </c:pt>
                <c:pt idx="70">
                  <c:v>65.82</c:v>
                </c:pt>
                <c:pt idx="71">
                  <c:v>65.15000000000001</c:v>
                </c:pt>
                <c:pt idx="72">
                  <c:v>68.22</c:v>
                </c:pt>
                <c:pt idx="73">
                  <c:v>68.44</c:v>
                </c:pt>
                <c:pt idx="74">
                  <c:v>54.39</c:v>
                </c:pt>
                <c:pt idx="75">
                  <c:v>66.19</c:v>
                </c:pt>
                <c:pt idx="76">
                  <c:v>71.45</c:v>
                </c:pt>
                <c:pt idx="77">
                  <c:v>77.14</c:v>
                </c:pt>
                <c:pt idx="78">
                  <c:v>75.12</c:v>
                </c:pt>
                <c:pt idx="79">
                  <c:v>74.41</c:v>
                </c:pt>
                <c:pt idx="80">
                  <c:v>80.39</c:v>
                </c:pt>
                <c:pt idx="81">
                  <c:v>74.36</c:v>
                </c:pt>
                <c:pt idx="82">
                  <c:v>76.01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95.43</c:v>
                </c:pt>
                <c:pt idx="89">
                  <c:v>89.93</c:v>
                </c:pt>
                <c:pt idx="90">
                  <c:v>85.78</c:v>
                </c:pt>
                <c:pt idx="91">
                  <c:v>84.4</c:v>
                </c:pt>
                <c:pt idx="92">
                  <c:v>91.34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5495640"/>
        <c:axId val="2117737352"/>
      </c:barChart>
      <c:lineChart>
        <c:grouping val="standard"/>
        <c:varyColors val="0"/>
        <c:ser>
          <c:idx val="2"/>
          <c:order val="2"/>
          <c:tx>
            <c:v>12-month average</c:v>
          </c:tx>
          <c:marker>
            <c:symbol val="none"/>
          </c:marker>
          <c:val>
            <c:numRef>
              <c:f>Sheet1!$Q$4:$Q$96</c:f>
              <c:numCache>
                <c:formatCode>General</c:formatCode>
                <c:ptCount val="93"/>
                <c:pt idx="11" formatCode="0.00">
                  <c:v>50.4</c:v>
                </c:pt>
                <c:pt idx="12" formatCode="0.00">
                  <c:v>47.82125</c:v>
                </c:pt>
                <c:pt idx="13" formatCode="0.00">
                  <c:v>53.7825</c:v>
                </c:pt>
                <c:pt idx="14" formatCode="0.00">
                  <c:v>54.52333333333333</c:v>
                </c:pt>
                <c:pt idx="15" formatCode="0.00">
                  <c:v>55.802</c:v>
                </c:pt>
                <c:pt idx="16" formatCode="0.00">
                  <c:v>56.38181818181818</c:v>
                </c:pt>
                <c:pt idx="17" formatCode="0.00">
                  <c:v>57.853</c:v>
                </c:pt>
                <c:pt idx="18" formatCode="0.00">
                  <c:v>55.669</c:v>
                </c:pt>
                <c:pt idx="19" formatCode="0.00">
                  <c:v>55.46363636363637</c:v>
                </c:pt>
                <c:pt idx="20" formatCode="0.00">
                  <c:v>55.37818181818181</c:v>
                </c:pt>
                <c:pt idx="21" formatCode="0.00">
                  <c:v>57.75181818181818</c:v>
                </c:pt>
                <c:pt idx="22" formatCode="0.00">
                  <c:v>57.72090909090908</c:v>
                </c:pt>
                <c:pt idx="23" formatCode="0.00">
                  <c:v>56.35727272727272</c:v>
                </c:pt>
                <c:pt idx="24" formatCode="0.00">
                  <c:v>57.18272727272727</c:v>
                </c:pt>
                <c:pt idx="25" formatCode="0.00">
                  <c:v>56.85727272727274</c:v>
                </c:pt>
                <c:pt idx="26" formatCode="0.00">
                  <c:v>58.12818181818182</c:v>
                </c:pt>
                <c:pt idx="27" formatCode="0.00">
                  <c:v>57.12272727272727</c:v>
                </c:pt>
                <c:pt idx="28" formatCode="0.00">
                  <c:v>55.5509090909091</c:v>
                </c:pt>
                <c:pt idx="29" formatCode="0.00">
                  <c:v>54.255</c:v>
                </c:pt>
                <c:pt idx="30" formatCode="0.00">
                  <c:v>55.915</c:v>
                </c:pt>
                <c:pt idx="31" formatCode="0.00">
                  <c:v>54.66</c:v>
                </c:pt>
                <c:pt idx="32" formatCode="0.00">
                  <c:v>55.62583333333334</c:v>
                </c:pt>
                <c:pt idx="33" formatCode="0.00">
                  <c:v>54.47333333333334</c:v>
                </c:pt>
                <c:pt idx="34" formatCode="0.00">
                  <c:v>55.6625</c:v>
                </c:pt>
                <c:pt idx="35" formatCode="0.00">
                  <c:v>56.16833333333332</c:v>
                </c:pt>
                <c:pt idx="36" formatCode="0.00">
                  <c:v>56.17583333333334</c:v>
                </c:pt>
                <c:pt idx="37" formatCode="0.00">
                  <c:v>55.7675</c:v>
                </c:pt>
                <c:pt idx="38" formatCode="0.00">
                  <c:v>54.39083333333333</c:v>
                </c:pt>
                <c:pt idx="39" formatCode="0.00">
                  <c:v>53.13083333333334</c:v>
                </c:pt>
                <c:pt idx="40" formatCode="0.00">
                  <c:v>52.46416666666667</c:v>
                </c:pt>
                <c:pt idx="41" formatCode="0.00">
                  <c:v>52.63083333333333</c:v>
                </c:pt>
                <c:pt idx="42" formatCode="0.00">
                  <c:v>50.3175</c:v>
                </c:pt>
                <c:pt idx="43" formatCode="0.00">
                  <c:v>51.52416666666667</c:v>
                </c:pt>
                <c:pt idx="44" formatCode="0.00">
                  <c:v>51.28083333333333</c:v>
                </c:pt>
                <c:pt idx="45" formatCode="0.00">
                  <c:v>52.10666666666666</c:v>
                </c:pt>
                <c:pt idx="46" formatCode="0.00">
                  <c:v>51.78416666666667</c:v>
                </c:pt>
                <c:pt idx="47" formatCode="0.00">
                  <c:v>51.95916666666665</c:v>
                </c:pt>
                <c:pt idx="48" formatCode="0.00">
                  <c:v>52.11</c:v>
                </c:pt>
                <c:pt idx="49" formatCode="0.00">
                  <c:v>53.43333333333333</c:v>
                </c:pt>
                <c:pt idx="50" formatCode="0.00">
                  <c:v>54.63</c:v>
                </c:pt>
                <c:pt idx="51" formatCode="0.00">
                  <c:v>55.80166666666668</c:v>
                </c:pt>
                <c:pt idx="52" formatCode="0.00">
                  <c:v>57.88166666666667</c:v>
                </c:pt>
                <c:pt idx="53" formatCode="0.00">
                  <c:v>60.26</c:v>
                </c:pt>
                <c:pt idx="54" formatCode="0.00">
                  <c:v>63.57416666666666</c:v>
                </c:pt>
                <c:pt idx="55" formatCode="0.00">
                  <c:v>64.86083333333333</c:v>
                </c:pt>
                <c:pt idx="56" formatCode="0.00">
                  <c:v>65.23083333333334</c:v>
                </c:pt>
                <c:pt idx="57" formatCode="0.00">
                  <c:v>64.9</c:v>
                </c:pt>
                <c:pt idx="58" formatCode="0.00">
                  <c:v>65.26666666666666</c:v>
                </c:pt>
                <c:pt idx="59" formatCode="0.00">
                  <c:v>65.7875</c:v>
                </c:pt>
                <c:pt idx="60" formatCode="0.00">
                  <c:v>65.74083333333333</c:v>
                </c:pt>
                <c:pt idx="61" formatCode="0.00">
                  <c:v>65.11916666666665</c:v>
                </c:pt>
                <c:pt idx="62" formatCode="0.00">
                  <c:v>64.7125</c:v>
                </c:pt>
                <c:pt idx="63" formatCode="0.00">
                  <c:v>65.14833333333333</c:v>
                </c:pt>
                <c:pt idx="64" formatCode="0.00">
                  <c:v>65.46833333333332</c:v>
                </c:pt>
                <c:pt idx="65" formatCode="0.00">
                  <c:v>64.34083333333332</c:v>
                </c:pt>
                <c:pt idx="66" formatCode="0.00">
                  <c:v>62.71833333333333</c:v>
                </c:pt>
                <c:pt idx="67" formatCode="0.00">
                  <c:v>61.95500000000001</c:v>
                </c:pt>
                <c:pt idx="68" formatCode="0.00">
                  <c:v>61.7175</c:v>
                </c:pt>
                <c:pt idx="69" formatCode="0.00">
                  <c:v>62.24916666666666</c:v>
                </c:pt>
                <c:pt idx="70" formatCode="0.00">
                  <c:v>62.57083333333333</c:v>
                </c:pt>
                <c:pt idx="71" formatCode="0.00">
                  <c:v>62.63166666666667</c:v>
                </c:pt>
                <c:pt idx="72" formatCode="0.00">
                  <c:v>63.1775</c:v>
                </c:pt>
                <c:pt idx="73" formatCode="0.00">
                  <c:v>63.5225</c:v>
                </c:pt>
                <c:pt idx="74" formatCode="0.00">
                  <c:v>62.43916666666667</c:v>
                </c:pt>
                <c:pt idx="75" formatCode="0.00">
                  <c:v>62.92</c:v>
                </c:pt>
                <c:pt idx="76" formatCode="0.00">
                  <c:v>63.4</c:v>
                </c:pt>
                <c:pt idx="77" formatCode="0.00">
                  <c:v>65.07750000000001</c:v>
                </c:pt>
                <c:pt idx="78" formatCode="0.00">
                  <c:v>66.78083333333333</c:v>
                </c:pt>
                <c:pt idx="79" formatCode="0.00">
                  <c:v>68.05583333333333</c:v>
                </c:pt>
                <c:pt idx="80" formatCode="0.00">
                  <c:v>69.44916666666667</c:v>
                </c:pt>
                <c:pt idx="81" formatCode="0.00">
                  <c:v>70.08999999999998</c:v>
                </c:pt>
                <c:pt idx="82" formatCode="0.00">
                  <c:v>70.93916666666665</c:v>
                </c:pt>
                <c:pt idx="83" formatCode="0.00">
                  <c:v>71.46545454545455</c:v>
                </c:pt>
                <c:pt idx="84" formatCode="0.00">
                  <c:v>71.79</c:v>
                </c:pt>
                <c:pt idx="85" formatCode="0.00">
                  <c:v>72.16222222222223</c:v>
                </c:pt>
                <c:pt idx="86" formatCode="0.00">
                  <c:v>74.38374999999999</c:v>
                </c:pt>
                <c:pt idx="87" formatCode="0.00">
                  <c:v>75.55428571428571</c:v>
                </c:pt>
                <c:pt idx="88" formatCode="0.00">
                  <c:v>78.98</c:v>
                </c:pt>
                <c:pt idx="89" formatCode="0.00">
                  <c:v>80.80714285714286</c:v>
                </c:pt>
                <c:pt idx="90" formatCode="0.00">
                  <c:v>82.33000000000001</c:v>
                </c:pt>
                <c:pt idx="91" formatCode="0.00">
                  <c:v>83.75714285714285</c:v>
                </c:pt>
                <c:pt idx="92" formatCode="0.00">
                  <c:v>85.32142857142857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495640"/>
        <c:axId val="2117737352"/>
      </c:lineChart>
      <c:lineChart>
        <c:grouping val="standard"/>
        <c:varyColors val="0"/>
        <c:ser>
          <c:idx val="1"/>
          <c:order val="1"/>
          <c:tx>
            <c:v>Number of samples</c:v>
          </c:tx>
          <c:spPr>
            <a:ln w="19050" cmpd="sng"/>
          </c:spPr>
          <c:marker>
            <c:symbol val="none"/>
          </c:marker>
          <c:val>
            <c:numRef>
              <c:f>Sheet1!$C$4:$C$96</c:f>
              <c:numCache>
                <c:formatCode>General</c:formatCode>
                <c:ptCount val="93"/>
                <c:pt idx="0">
                  <c:v>32.0</c:v>
                </c:pt>
                <c:pt idx="1">
                  <c:v>24.0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72.0</c:v>
                </c:pt>
                <c:pt idx="6">
                  <c:v>128.0</c:v>
                </c:pt>
                <c:pt idx="7">
                  <c:v>0.0</c:v>
                </c:pt>
                <c:pt idx="8">
                  <c:v>92.0</c:v>
                </c:pt>
                <c:pt idx="9">
                  <c:v>164.0</c:v>
                </c:pt>
                <c:pt idx="10">
                  <c:v>200.0</c:v>
                </c:pt>
                <c:pt idx="11">
                  <c:v>100.0</c:v>
                </c:pt>
                <c:pt idx="12">
                  <c:v>80.0</c:v>
                </c:pt>
                <c:pt idx="13">
                  <c:v>188.0</c:v>
                </c:pt>
                <c:pt idx="14">
                  <c:v>220.0</c:v>
                </c:pt>
                <c:pt idx="15">
                  <c:v>156.0</c:v>
                </c:pt>
                <c:pt idx="16">
                  <c:v>156.0</c:v>
                </c:pt>
                <c:pt idx="17">
                  <c:v>0.0</c:v>
                </c:pt>
                <c:pt idx="18">
                  <c:v>180.0</c:v>
                </c:pt>
                <c:pt idx="19">
                  <c:v>176.0</c:v>
                </c:pt>
                <c:pt idx="20">
                  <c:v>88.0</c:v>
                </c:pt>
                <c:pt idx="21">
                  <c:v>88.0</c:v>
                </c:pt>
                <c:pt idx="22">
                  <c:v>176.0</c:v>
                </c:pt>
                <c:pt idx="23">
                  <c:v>268.0</c:v>
                </c:pt>
                <c:pt idx="24">
                  <c:v>184.0</c:v>
                </c:pt>
                <c:pt idx="25">
                  <c:v>204.0</c:v>
                </c:pt>
                <c:pt idx="26">
                  <c:v>176.0</c:v>
                </c:pt>
                <c:pt idx="27">
                  <c:v>176.0</c:v>
                </c:pt>
                <c:pt idx="28">
                  <c:v>176.0</c:v>
                </c:pt>
                <c:pt idx="29">
                  <c:v>260.0</c:v>
                </c:pt>
                <c:pt idx="30">
                  <c:v>280.0</c:v>
                </c:pt>
                <c:pt idx="31">
                  <c:v>279.0</c:v>
                </c:pt>
                <c:pt idx="32">
                  <c:v>280.0</c:v>
                </c:pt>
                <c:pt idx="33">
                  <c:v>276.0</c:v>
                </c:pt>
                <c:pt idx="34">
                  <c:v>280.0</c:v>
                </c:pt>
                <c:pt idx="35">
                  <c:v>280.0</c:v>
                </c:pt>
                <c:pt idx="36">
                  <c:v>288.0</c:v>
                </c:pt>
                <c:pt idx="37">
                  <c:v>272.0</c:v>
                </c:pt>
                <c:pt idx="38">
                  <c:v>468.0</c:v>
                </c:pt>
                <c:pt idx="39">
                  <c:v>462.0</c:v>
                </c:pt>
                <c:pt idx="40">
                  <c:v>450.0</c:v>
                </c:pt>
                <c:pt idx="41">
                  <c:v>300.0</c:v>
                </c:pt>
                <c:pt idx="42">
                  <c:v>288.0</c:v>
                </c:pt>
                <c:pt idx="43">
                  <c:v>689.0</c:v>
                </c:pt>
                <c:pt idx="44">
                  <c:v>720.0</c:v>
                </c:pt>
                <c:pt idx="45">
                  <c:v>624.0</c:v>
                </c:pt>
                <c:pt idx="46">
                  <c:v>714.0</c:v>
                </c:pt>
                <c:pt idx="47">
                  <c:v>753.0</c:v>
                </c:pt>
                <c:pt idx="48">
                  <c:v>752.0</c:v>
                </c:pt>
                <c:pt idx="49">
                  <c:v>694.0</c:v>
                </c:pt>
                <c:pt idx="50">
                  <c:v>750.0</c:v>
                </c:pt>
                <c:pt idx="51">
                  <c:v>694.0</c:v>
                </c:pt>
                <c:pt idx="52">
                  <c:v>726.0</c:v>
                </c:pt>
                <c:pt idx="53">
                  <c:v>740.0</c:v>
                </c:pt>
                <c:pt idx="54">
                  <c:v>708.0</c:v>
                </c:pt>
                <c:pt idx="55">
                  <c:v>728.0</c:v>
                </c:pt>
                <c:pt idx="56">
                  <c:v>696.0</c:v>
                </c:pt>
                <c:pt idx="57">
                  <c:v>700.0</c:v>
                </c:pt>
                <c:pt idx="58">
                  <c:v>744.0</c:v>
                </c:pt>
                <c:pt idx="59">
                  <c:v>742.0</c:v>
                </c:pt>
                <c:pt idx="60">
                  <c:v>681.0</c:v>
                </c:pt>
                <c:pt idx="61">
                  <c:v>748.0</c:v>
                </c:pt>
                <c:pt idx="62">
                  <c:v>696.0</c:v>
                </c:pt>
                <c:pt idx="63">
                  <c:v>672.0</c:v>
                </c:pt>
                <c:pt idx="64">
                  <c:v>720.0</c:v>
                </c:pt>
                <c:pt idx="65">
                  <c:v>528.0</c:v>
                </c:pt>
                <c:pt idx="66">
                  <c:v>534.0</c:v>
                </c:pt>
                <c:pt idx="67">
                  <c:v>450.0</c:v>
                </c:pt>
                <c:pt idx="68">
                  <c:v>534.0</c:v>
                </c:pt>
                <c:pt idx="69">
                  <c:v>480.0</c:v>
                </c:pt>
                <c:pt idx="70">
                  <c:v>474.0</c:v>
                </c:pt>
                <c:pt idx="71">
                  <c:v>462.0</c:v>
                </c:pt>
                <c:pt idx="72">
                  <c:v>516.0</c:v>
                </c:pt>
                <c:pt idx="73">
                  <c:v>564.0</c:v>
                </c:pt>
                <c:pt idx="74">
                  <c:v>570.0</c:v>
                </c:pt>
                <c:pt idx="75">
                  <c:v>636.0</c:v>
                </c:pt>
                <c:pt idx="76">
                  <c:v>690.0</c:v>
                </c:pt>
                <c:pt idx="77">
                  <c:v>678.0</c:v>
                </c:pt>
                <c:pt idx="78">
                  <c:v>639.0</c:v>
                </c:pt>
                <c:pt idx="79">
                  <c:v>723.0</c:v>
                </c:pt>
                <c:pt idx="80">
                  <c:v>51.0</c:v>
                </c:pt>
                <c:pt idx="81">
                  <c:v>663.0</c:v>
                </c:pt>
                <c:pt idx="82">
                  <c:v>771.0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744.0</c:v>
                </c:pt>
                <c:pt idx="89">
                  <c:v>675.0</c:v>
                </c:pt>
                <c:pt idx="90">
                  <c:v>682.0</c:v>
                </c:pt>
                <c:pt idx="91">
                  <c:v>705.0</c:v>
                </c:pt>
                <c:pt idx="92">
                  <c:v>693.0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251736"/>
        <c:axId val="1815531352"/>
      </c:lineChart>
      <c:dateAx>
        <c:axId val="1815495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7737352"/>
        <c:crosses val="autoZero"/>
        <c:auto val="1"/>
        <c:lblOffset val="100"/>
        <c:baseTimeUnit val="months"/>
      </c:dateAx>
      <c:valAx>
        <c:axId val="2117737352"/>
        <c:scaling>
          <c:orientation val="minMax"/>
          <c:max val="100.0"/>
        </c:scaling>
        <c:delete val="0"/>
        <c:axPos val="l"/>
        <c:numFmt formatCode="General" sourceLinked="1"/>
        <c:majorTickMark val="out"/>
        <c:minorTickMark val="none"/>
        <c:tickLblPos val="nextTo"/>
        <c:crossAx val="1815495640"/>
        <c:crosses val="autoZero"/>
        <c:crossBetween val="between"/>
      </c:valAx>
      <c:valAx>
        <c:axId val="18155313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31251736"/>
        <c:crosses val="max"/>
        <c:crossBetween val="between"/>
      </c:valAx>
      <c:catAx>
        <c:axId val="-2131251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815531352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</a:t>
            </a:r>
            <a:r>
              <a:rPr lang="en-US" baseline="0"/>
              <a:t> samples in range of salt law (45&lt;=x&lt;=50)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Sheet1!$A$4:$A$96</c:f>
              <c:numCache>
                <c:formatCode>mmm\-yy</c:formatCode>
                <c:ptCount val="93"/>
                <c:pt idx="0">
                  <c:v>39022.0</c:v>
                </c:pt>
                <c:pt idx="1">
                  <c:v>39052.0</c:v>
                </c:pt>
                <c:pt idx="2">
                  <c:v>39083.0</c:v>
                </c:pt>
                <c:pt idx="3">
                  <c:v>39114.0</c:v>
                </c:pt>
                <c:pt idx="4">
                  <c:v>39142.0</c:v>
                </c:pt>
                <c:pt idx="5">
                  <c:v>39173.0</c:v>
                </c:pt>
                <c:pt idx="6">
                  <c:v>39203.0</c:v>
                </c:pt>
                <c:pt idx="7">
                  <c:v>39234.0</c:v>
                </c:pt>
                <c:pt idx="8">
                  <c:v>39264.0</c:v>
                </c:pt>
                <c:pt idx="9">
                  <c:v>39295.0</c:v>
                </c:pt>
                <c:pt idx="10">
                  <c:v>39326.0</c:v>
                </c:pt>
                <c:pt idx="11">
                  <c:v>39356.0</c:v>
                </c:pt>
                <c:pt idx="12">
                  <c:v>39387.0</c:v>
                </c:pt>
                <c:pt idx="13">
                  <c:v>39417.0</c:v>
                </c:pt>
                <c:pt idx="14">
                  <c:v>39448.0</c:v>
                </c:pt>
                <c:pt idx="15">
                  <c:v>39479.0</c:v>
                </c:pt>
                <c:pt idx="16">
                  <c:v>39508.0</c:v>
                </c:pt>
                <c:pt idx="17">
                  <c:v>39539.0</c:v>
                </c:pt>
                <c:pt idx="18">
                  <c:v>39569.0</c:v>
                </c:pt>
                <c:pt idx="19">
                  <c:v>39600.0</c:v>
                </c:pt>
                <c:pt idx="20">
                  <c:v>39630.0</c:v>
                </c:pt>
                <c:pt idx="21">
                  <c:v>39661.0</c:v>
                </c:pt>
                <c:pt idx="22">
                  <c:v>39692.0</c:v>
                </c:pt>
                <c:pt idx="23">
                  <c:v>39722.0</c:v>
                </c:pt>
                <c:pt idx="24">
                  <c:v>39753.0</c:v>
                </c:pt>
                <c:pt idx="25">
                  <c:v>39783.0</c:v>
                </c:pt>
                <c:pt idx="26">
                  <c:v>39814.0</c:v>
                </c:pt>
                <c:pt idx="27">
                  <c:v>39845.0</c:v>
                </c:pt>
                <c:pt idx="28">
                  <c:v>39873.0</c:v>
                </c:pt>
                <c:pt idx="29">
                  <c:v>39904.0</c:v>
                </c:pt>
                <c:pt idx="30">
                  <c:v>39934.0</c:v>
                </c:pt>
                <c:pt idx="31">
                  <c:v>39965.0</c:v>
                </c:pt>
                <c:pt idx="32">
                  <c:v>39995.0</c:v>
                </c:pt>
                <c:pt idx="33">
                  <c:v>40026.0</c:v>
                </c:pt>
                <c:pt idx="34">
                  <c:v>40057.0</c:v>
                </c:pt>
                <c:pt idx="35">
                  <c:v>40087.0</c:v>
                </c:pt>
                <c:pt idx="36">
                  <c:v>40118.0</c:v>
                </c:pt>
                <c:pt idx="37">
                  <c:v>40148.0</c:v>
                </c:pt>
                <c:pt idx="38">
                  <c:v>40179.0</c:v>
                </c:pt>
                <c:pt idx="39">
                  <c:v>40210.0</c:v>
                </c:pt>
                <c:pt idx="40">
                  <c:v>40238.0</c:v>
                </c:pt>
                <c:pt idx="41">
                  <c:v>40269.0</c:v>
                </c:pt>
                <c:pt idx="42">
                  <c:v>40299.0</c:v>
                </c:pt>
                <c:pt idx="43">
                  <c:v>40330.0</c:v>
                </c:pt>
                <c:pt idx="44">
                  <c:v>40360.0</c:v>
                </c:pt>
                <c:pt idx="45">
                  <c:v>40391.0</c:v>
                </c:pt>
                <c:pt idx="46">
                  <c:v>40422.0</c:v>
                </c:pt>
                <c:pt idx="47">
                  <c:v>40452.0</c:v>
                </c:pt>
                <c:pt idx="48">
                  <c:v>40483.0</c:v>
                </c:pt>
                <c:pt idx="49">
                  <c:v>40513.0</c:v>
                </c:pt>
                <c:pt idx="50">
                  <c:v>40544.0</c:v>
                </c:pt>
                <c:pt idx="51">
                  <c:v>40575.0</c:v>
                </c:pt>
                <c:pt idx="52">
                  <c:v>40603.0</c:v>
                </c:pt>
                <c:pt idx="53">
                  <c:v>40634.0</c:v>
                </c:pt>
                <c:pt idx="54">
                  <c:v>40664.0</c:v>
                </c:pt>
                <c:pt idx="55">
                  <c:v>40695.0</c:v>
                </c:pt>
                <c:pt idx="56">
                  <c:v>40725.0</c:v>
                </c:pt>
                <c:pt idx="57">
                  <c:v>40756.0</c:v>
                </c:pt>
                <c:pt idx="58">
                  <c:v>40787.0</c:v>
                </c:pt>
                <c:pt idx="59">
                  <c:v>40817.0</c:v>
                </c:pt>
                <c:pt idx="60">
                  <c:v>40848.0</c:v>
                </c:pt>
                <c:pt idx="61">
                  <c:v>40878.0</c:v>
                </c:pt>
                <c:pt idx="62">
                  <c:v>40909.0</c:v>
                </c:pt>
                <c:pt idx="63">
                  <c:v>40940.0</c:v>
                </c:pt>
                <c:pt idx="64">
                  <c:v>40969.0</c:v>
                </c:pt>
                <c:pt idx="65">
                  <c:v>41000.0</c:v>
                </c:pt>
                <c:pt idx="66">
                  <c:v>41030.0</c:v>
                </c:pt>
                <c:pt idx="67">
                  <c:v>41061.0</c:v>
                </c:pt>
                <c:pt idx="68">
                  <c:v>41091.0</c:v>
                </c:pt>
                <c:pt idx="69">
                  <c:v>41122.0</c:v>
                </c:pt>
                <c:pt idx="70">
                  <c:v>41153.0</c:v>
                </c:pt>
                <c:pt idx="71">
                  <c:v>41183.0</c:v>
                </c:pt>
                <c:pt idx="72">
                  <c:v>41214.0</c:v>
                </c:pt>
                <c:pt idx="73">
                  <c:v>41244.0</c:v>
                </c:pt>
                <c:pt idx="74">
                  <c:v>41275.0</c:v>
                </c:pt>
                <c:pt idx="75">
                  <c:v>41306.0</c:v>
                </c:pt>
                <c:pt idx="76">
                  <c:v>41334.0</c:v>
                </c:pt>
                <c:pt idx="77">
                  <c:v>41365.0</c:v>
                </c:pt>
                <c:pt idx="78">
                  <c:v>41395.0</c:v>
                </c:pt>
                <c:pt idx="79">
                  <c:v>41426.0</c:v>
                </c:pt>
                <c:pt idx="80">
                  <c:v>41456.0</c:v>
                </c:pt>
                <c:pt idx="81">
                  <c:v>41487.0</c:v>
                </c:pt>
                <c:pt idx="82">
                  <c:v>41518.0</c:v>
                </c:pt>
                <c:pt idx="83">
                  <c:v>41548.0</c:v>
                </c:pt>
                <c:pt idx="84">
                  <c:v>41579.0</c:v>
                </c:pt>
                <c:pt idx="85">
                  <c:v>41609.0</c:v>
                </c:pt>
                <c:pt idx="86">
                  <c:v>41640.0</c:v>
                </c:pt>
                <c:pt idx="87">
                  <c:v>41671.0</c:v>
                </c:pt>
                <c:pt idx="88">
                  <c:v>41699.0</c:v>
                </c:pt>
                <c:pt idx="89">
                  <c:v>41730.0</c:v>
                </c:pt>
                <c:pt idx="90">
                  <c:v>41760.0</c:v>
                </c:pt>
                <c:pt idx="91">
                  <c:v>41791.0</c:v>
                </c:pt>
                <c:pt idx="92">
                  <c:v>41821.0</c:v>
                </c:pt>
              </c:numCache>
            </c:numRef>
          </c:cat>
          <c:val>
            <c:numRef>
              <c:f>Sheet1!$O$4:$O$96</c:f>
              <c:numCache>
                <c:formatCode>General</c:formatCode>
                <c:ptCount val="93"/>
                <c:pt idx="0">
                  <c:v>6.25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9.720000000000001</c:v>
                </c:pt>
                <c:pt idx="6">
                  <c:v>13.28</c:v>
                </c:pt>
                <c:pt idx="7">
                  <c:v>0.0</c:v>
                </c:pt>
                <c:pt idx="8">
                  <c:v>9.78</c:v>
                </c:pt>
                <c:pt idx="9">
                  <c:v>9.76</c:v>
                </c:pt>
                <c:pt idx="10">
                  <c:v>8.0</c:v>
                </c:pt>
                <c:pt idx="11">
                  <c:v>14.0</c:v>
                </c:pt>
                <c:pt idx="12">
                  <c:v>20.0</c:v>
                </c:pt>
                <c:pt idx="13">
                  <c:v>9.04</c:v>
                </c:pt>
                <c:pt idx="14">
                  <c:v>8.18</c:v>
                </c:pt>
                <c:pt idx="15">
                  <c:v>14.1</c:v>
                </c:pt>
                <c:pt idx="16">
                  <c:v>6.41</c:v>
                </c:pt>
                <c:pt idx="17">
                  <c:v>0.0</c:v>
                </c:pt>
                <c:pt idx="18">
                  <c:v>12.22</c:v>
                </c:pt>
                <c:pt idx="19">
                  <c:v>18.75</c:v>
                </c:pt>
                <c:pt idx="20">
                  <c:v>7.95</c:v>
                </c:pt>
                <c:pt idx="21">
                  <c:v>14.77</c:v>
                </c:pt>
                <c:pt idx="22">
                  <c:v>14.77</c:v>
                </c:pt>
                <c:pt idx="23">
                  <c:v>10.45</c:v>
                </c:pt>
                <c:pt idx="24">
                  <c:v>12.5</c:v>
                </c:pt>
                <c:pt idx="25">
                  <c:v>12.75</c:v>
                </c:pt>
                <c:pt idx="26">
                  <c:v>10.8</c:v>
                </c:pt>
                <c:pt idx="27">
                  <c:v>14.77</c:v>
                </c:pt>
                <c:pt idx="28">
                  <c:v>13.64</c:v>
                </c:pt>
                <c:pt idx="29">
                  <c:v>10.77</c:v>
                </c:pt>
                <c:pt idx="30">
                  <c:v>7.14</c:v>
                </c:pt>
                <c:pt idx="31">
                  <c:v>19.0</c:v>
                </c:pt>
                <c:pt idx="32">
                  <c:v>13.57</c:v>
                </c:pt>
                <c:pt idx="33">
                  <c:v>15.22</c:v>
                </c:pt>
                <c:pt idx="34">
                  <c:v>11.43</c:v>
                </c:pt>
                <c:pt idx="35">
                  <c:v>8.57</c:v>
                </c:pt>
                <c:pt idx="36">
                  <c:v>13.89</c:v>
                </c:pt>
                <c:pt idx="37">
                  <c:v>11.03</c:v>
                </c:pt>
                <c:pt idx="38">
                  <c:v>12.82</c:v>
                </c:pt>
                <c:pt idx="39">
                  <c:v>8.87</c:v>
                </c:pt>
                <c:pt idx="40">
                  <c:v>5.56</c:v>
                </c:pt>
                <c:pt idx="41">
                  <c:v>6.67</c:v>
                </c:pt>
                <c:pt idx="42">
                  <c:v>5.9</c:v>
                </c:pt>
                <c:pt idx="43">
                  <c:v>11.9</c:v>
                </c:pt>
                <c:pt idx="44">
                  <c:v>11.67</c:v>
                </c:pt>
                <c:pt idx="45">
                  <c:v>11.7</c:v>
                </c:pt>
                <c:pt idx="46">
                  <c:v>10.5</c:v>
                </c:pt>
                <c:pt idx="47">
                  <c:v>8.5</c:v>
                </c:pt>
                <c:pt idx="48">
                  <c:v>13.03</c:v>
                </c:pt>
                <c:pt idx="49">
                  <c:v>13.26</c:v>
                </c:pt>
                <c:pt idx="50">
                  <c:v>17.87</c:v>
                </c:pt>
                <c:pt idx="51">
                  <c:v>12.82</c:v>
                </c:pt>
                <c:pt idx="52">
                  <c:v>5.37</c:v>
                </c:pt>
                <c:pt idx="53">
                  <c:v>10.0</c:v>
                </c:pt>
                <c:pt idx="54">
                  <c:v>9.04</c:v>
                </c:pt>
                <c:pt idx="55">
                  <c:v>6.04</c:v>
                </c:pt>
                <c:pt idx="56">
                  <c:v>13.51</c:v>
                </c:pt>
                <c:pt idx="57">
                  <c:v>8.29</c:v>
                </c:pt>
                <c:pt idx="58">
                  <c:v>10.22</c:v>
                </c:pt>
                <c:pt idx="59">
                  <c:v>13.88</c:v>
                </c:pt>
                <c:pt idx="60">
                  <c:v>12.19</c:v>
                </c:pt>
                <c:pt idx="61">
                  <c:v>15.24</c:v>
                </c:pt>
                <c:pt idx="62">
                  <c:v>11.78</c:v>
                </c:pt>
                <c:pt idx="63">
                  <c:v>16.37</c:v>
                </c:pt>
                <c:pt idx="64">
                  <c:v>14.31</c:v>
                </c:pt>
                <c:pt idx="65">
                  <c:v>10.23</c:v>
                </c:pt>
                <c:pt idx="66">
                  <c:v>7.68</c:v>
                </c:pt>
                <c:pt idx="67">
                  <c:v>11.33</c:v>
                </c:pt>
                <c:pt idx="68">
                  <c:v>13.67</c:v>
                </c:pt>
                <c:pt idx="69">
                  <c:v>13.12</c:v>
                </c:pt>
                <c:pt idx="70">
                  <c:v>8.23</c:v>
                </c:pt>
                <c:pt idx="71">
                  <c:v>12.12</c:v>
                </c:pt>
                <c:pt idx="72">
                  <c:v>15.7</c:v>
                </c:pt>
                <c:pt idx="73">
                  <c:v>20.04</c:v>
                </c:pt>
                <c:pt idx="74">
                  <c:v>14.74</c:v>
                </c:pt>
                <c:pt idx="75">
                  <c:v>18.24</c:v>
                </c:pt>
                <c:pt idx="76">
                  <c:v>15.94</c:v>
                </c:pt>
                <c:pt idx="77">
                  <c:v>19.17</c:v>
                </c:pt>
                <c:pt idx="78">
                  <c:v>22.38</c:v>
                </c:pt>
                <c:pt idx="79">
                  <c:v>14.52</c:v>
                </c:pt>
                <c:pt idx="80">
                  <c:v>5.88</c:v>
                </c:pt>
                <c:pt idx="81">
                  <c:v>17.19</c:v>
                </c:pt>
                <c:pt idx="82">
                  <c:v>16.21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20.16</c:v>
                </c:pt>
                <c:pt idx="89">
                  <c:v>13.19</c:v>
                </c:pt>
                <c:pt idx="90">
                  <c:v>16.86</c:v>
                </c:pt>
                <c:pt idx="91">
                  <c:v>18.58</c:v>
                </c:pt>
                <c:pt idx="92">
                  <c:v>14.29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172072"/>
        <c:axId val="-2131338856"/>
      </c:barChart>
      <c:dateAx>
        <c:axId val="1795172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-2131338856"/>
        <c:crosses val="autoZero"/>
        <c:auto val="1"/>
        <c:lblOffset val="100"/>
        <c:baseTimeUnit val="months"/>
      </c:dateAx>
      <c:valAx>
        <c:axId val="-2131338856"/>
        <c:scaling>
          <c:orientation val="minMax"/>
          <c:max val="100.0"/>
        </c:scaling>
        <c:delete val="0"/>
        <c:axPos val="l"/>
        <c:numFmt formatCode="General" sourceLinked="1"/>
        <c:majorTickMark val="out"/>
        <c:minorTickMark val="none"/>
        <c:tickLblPos val="nextTo"/>
        <c:crossAx val="1795172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</xdr:row>
      <xdr:rowOff>69850</xdr:rowOff>
    </xdr:from>
    <xdr:to>
      <xdr:col>6</xdr:col>
      <xdr:colOff>469900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165100</xdr:colOff>
      <xdr:row>21</xdr:row>
      <xdr:rowOff>19050</xdr:rowOff>
    </xdr:from>
    <xdr:to>
      <xdr:col>6</xdr:col>
      <xdr:colOff>457200</xdr:colOff>
      <xdr:row>35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workbookViewId="0">
      <pane xSplit="1" ySplit="3" topLeftCell="B63" activePane="bottomRight" state="frozen"/>
      <selection pane="topRight" activeCell="B1" sqref="B1"/>
      <selection pane="bottomLeft" activeCell="A4" sqref="A4"/>
      <selection pane="bottomRight" activeCell="A96" sqref="A96"/>
    </sheetView>
  </sheetViews>
  <sheetFormatPr baseColWidth="10" defaultRowHeight="15" x14ac:dyDescent="0"/>
  <cols>
    <col min="16" max="16" width="1.83203125" customWidth="1"/>
    <col min="18" max="18" width="2.1640625" customWidth="1"/>
    <col min="25" max="25" width="11.83203125" bestFit="1" customWidth="1"/>
  </cols>
  <sheetData>
    <row r="1" spans="1:26" s="3" customFormat="1" ht="45" customHeight="1">
      <c r="A1" s="15" t="s">
        <v>0</v>
      </c>
      <c r="B1" s="6" t="s">
        <v>19</v>
      </c>
      <c r="C1" s="16" t="s">
        <v>1</v>
      </c>
      <c r="D1" s="13" t="s">
        <v>2</v>
      </c>
      <c r="E1" s="13"/>
      <c r="F1" s="13" t="s">
        <v>4</v>
      </c>
      <c r="G1" s="13"/>
      <c r="H1" s="13" t="s">
        <v>6</v>
      </c>
      <c r="I1" s="13"/>
      <c r="J1" s="13" t="s">
        <v>8</v>
      </c>
      <c r="K1" s="13"/>
      <c r="L1" s="13" t="s">
        <v>10</v>
      </c>
      <c r="M1" s="13"/>
      <c r="N1" s="13" t="s">
        <v>12</v>
      </c>
      <c r="O1" s="13"/>
      <c r="P1" s="4"/>
      <c r="Q1" s="4" t="s">
        <v>10</v>
      </c>
      <c r="U1" s="9"/>
      <c r="V1" s="9"/>
      <c r="W1" s="9"/>
      <c r="X1" s="9"/>
      <c r="Y1" s="9"/>
    </row>
    <row r="2" spans="1:26">
      <c r="A2" s="15"/>
      <c r="B2" s="6"/>
      <c r="C2" s="16"/>
      <c r="D2" s="14" t="s">
        <v>3</v>
      </c>
      <c r="E2" s="14"/>
      <c r="F2" s="14" t="s">
        <v>5</v>
      </c>
      <c r="G2" s="14"/>
      <c r="H2" s="14" t="s">
        <v>7</v>
      </c>
      <c r="I2" s="14"/>
      <c r="J2" s="14" t="s">
        <v>9</v>
      </c>
      <c r="K2" s="14"/>
      <c r="L2" s="14" t="s">
        <v>11</v>
      </c>
      <c r="M2" s="14"/>
      <c r="N2" s="14" t="s">
        <v>13</v>
      </c>
      <c r="O2" s="14"/>
      <c r="P2" s="5"/>
      <c r="Q2" s="5" t="s">
        <v>16</v>
      </c>
      <c r="S2" t="s">
        <v>10</v>
      </c>
      <c r="Y2" s="10"/>
    </row>
    <row r="3" spans="1:26" ht="45">
      <c r="A3" s="2"/>
      <c r="B3" s="2"/>
      <c r="C3" s="2"/>
      <c r="D3" s="2" t="s">
        <v>14</v>
      </c>
      <c r="E3" s="2" t="s">
        <v>15</v>
      </c>
      <c r="F3" s="2" t="s">
        <v>14</v>
      </c>
      <c r="G3" s="2" t="s">
        <v>15</v>
      </c>
      <c r="H3" s="2" t="s">
        <v>14</v>
      </c>
      <c r="I3" s="2" t="s">
        <v>15</v>
      </c>
      <c r="J3" s="2" t="s">
        <v>14</v>
      </c>
      <c r="K3" s="2" t="s">
        <v>15</v>
      </c>
      <c r="L3" s="2" t="s">
        <v>14</v>
      </c>
      <c r="M3" s="2" t="s">
        <v>15</v>
      </c>
      <c r="N3" s="2" t="s">
        <v>14</v>
      </c>
      <c r="O3" s="2" t="s">
        <v>15</v>
      </c>
      <c r="P3" s="2"/>
      <c r="Q3" s="5" t="s">
        <v>17</v>
      </c>
      <c r="S3" s="2" t="s">
        <v>19</v>
      </c>
      <c r="T3" s="3" t="s">
        <v>18</v>
      </c>
      <c r="U3" s="3" t="s">
        <v>20</v>
      </c>
      <c r="V3" s="3" t="s">
        <v>25</v>
      </c>
      <c r="W3" s="3" t="s">
        <v>24</v>
      </c>
      <c r="Y3" s="3" t="s">
        <v>22</v>
      </c>
      <c r="Z3" s="3" t="s">
        <v>23</v>
      </c>
    </row>
    <row r="4" spans="1:26">
      <c r="A4" s="7">
        <v>39022</v>
      </c>
      <c r="B4" s="11">
        <f>YEAR(A4)</f>
        <v>2006</v>
      </c>
      <c r="C4" s="1">
        <v>32</v>
      </c>
      <c r="D4" s="1">
        <v>8</v>
      </c>
      <c r="E4" s="1">
        <v>25</v>
      </c>
      <c r="F4" s="1">
        <v>10</v>
      </c>
      <c r="G4" s="1">
        <v>31.25</v>
      </c>
      <c r="H4" s="1">
        <v>14</v>
      </c>
      <c r="I4" s="1">
        <v>43.75</v>
      </c>
      <c r="J4" s="1">
        <v>0</v>
      </c>
      <c r="K4" s="1">
        <v>0</v>
      </c>
      <c r="L4" s="1">
        <v>23</v>
      </c>
      <c r="M4" s="1">
        <v>71.88</v>
      </c>
      <c r="N4" s="1">
        <v>2</v>
      </c>
      <c r="O4" s="1">
        <v>6.25</v>
      </c>
      <c r="P4" s="1"/>
      <c r="Q4" s="1"/>
      <c r="S4">
        <v>2007</v>
      </c>
      <c r="T4" s="12">
        <f t="shared" ref="T4:T11" si="0">AVERAGEIF(B$4:B$96,S4,C$4:C$96)</f>
        <v>128</v>
      </c>
      <c r="U4">
        <f>COUNTIF(C6:C17,"blank")</f>
        <v>4</v>
      </c>
      <c r="V4" s="12">
        <f>AVERAGEIF($B$4:$B$96,$S4,$M$4:$M$96)</f>
        <v>53.782499999999999</v>
      </c>
      <c r="W4" s="12">
        <f>AVERAGEIF($B$4:$B$96,$S4,$O$4:$O$96)</f>
        <v>11.697499999999998</v>
      </c>
      <c r="Y4" s="12">
        <f>MIN(M6:M17)</f>
        <v>41.67</v>
      </c>
      <c r="Z4" s="12">
        <f>MAX(M6:M17)</f>
        <v>65</v>
      </c>
    </row>
    <row r="5" spans="1:26">
      <c r="A5" s="7">
        <v>39052</v>
      </c>
      <c r="B5" s="11">
        <f t="shared" ref="B5:B68" si="1">YEAR(A5)</f>
        <v>2006</v>
      </c>
      <c r="C5" s="1">
        <v>24</v>
      </c>
      <c r="D5" s="1">
        <v>4</v>
      </c>
      <c r="E5" s="1">
        <v>16.670000000000002</v>
      </c>
      <c r="F5" s="1">
        <v>1</v>
      </c>
      <c r="G5" s="1">
        <v>4.17</v>
      </c>
      <c r="H5" s="1">
        <v>3</v>
      </c>
      <c r="I5" s="1">
        <v>12.5</v>
      </c>
      <c r="J5" s="1">
        <v>16</v>
      </c>
      <c r="K5" s="1">
        <v>66.67</v>
      </c>
      <c r="L5" s="1">
        <v>4</v>
      </c>
      <c r="M5" s="1">
        <v>16.670000000000002</v>
      </c>
      <c r="N5" s="1">
        <v>0</v>
      </c>
      <c r="O5" s="1">
        <v>0</v>
      </c>
      <c r="P5" s="1"/>
      <c r="Q5" s="1"/>
      <c r="S5">
        <v>2008</v>
      </c>
      <c r="T5" s="12">
        <f t="shared" si="0"/>
        <v>172.36363636363637</v>
      </c>
      <c r="U5">
        <f>COUNTIF(C18:C29,"blank")</f>
        <v>1</v>
      </c>
      <c r="V5" s="12">
        <f t="shared" ref="V5:V11" si="2">AVERAGEIF(B$4:B$96,S5,M$4:M$96)</f>
        <v>56.857272727272736</v>
      </c>
      <c r="W5" s="12">
        <f t="shared" ref="W5:W11" si="3">AVERAGEIF($B$4:$B$96,$S5,$O$4:$O$96)</f>
        <v>12.077272727272726</v>
      </c>
      <c r="Y5" s="12">
        <f>MIN(M18:M29)</f>
        <v>42.22</v>
      </c>
      <c r="Z5" s="12">
        <f>MAX(M18:M29)</f>
        <v>68.180000000000007</v>
      </c>
    </row>
    <row r="6" spans="1:26">
      <c r="A6" s="7">
        <v>39083</v>
      </c>
      <c r="B6" s="11">
        <f t="shared" si="1"/>
        <v>2007</v>
      </c>
      <c r="C6" t="s">
        <v>21</v>
      </c>
      <c r="D6" t="s">
        <v>21</v>
      </c>
      <c r="E6" t="s">
        <v>21</v>
      </c>
      <c r="F6" t="s">
        <v>21</v>
      </c>
      <c r="G6" t="s">
        <v>21</v>
      </c>
      <c r="H6" t="s">
        <v>21</v>
      </c>
      <c r="I6" t="s">
        <v>21</v>
      </c>
      <c r="J6" t="s">
        <v>21</v>
      </c>
      <c r="K6" t="s">
        <v>21</v>
      </c>
      <c r="L6" t="s">
        <v>21</v>
      </c>
      <c r="M6" t="s">
        <v>21</v>
      </c>
      <c r="N6" t="s">
        <v>21</v>
      </c>
      <c r="O6" t="s">
        <v>21</v>
      </c>
      <c r="P6" s="1"/>
      <c r="Q6" s="1"/>
      <c r="S6">
        <v>2009</v>
      </c>
      <c r="T6" s="12">
        <f t="shared" si="0"/>
        <v>251.91666666666666</v>
      </c>
      <c r="U6">
        <f>COUNTIF(C30:C41,"blank")</f>
        <v>0</v>
      </c>
      <c r="V6" s="12">
        <f t="shared" si="2"/>
        <v>55.767500000000005</v>
      </c>
      <c r="W6" s="12">
        <f t="shared" si="3"/>
        <v>12.485833333333334</v>
      </c>
      <c r="Y6" s="12">
        <f>MIN(M30:M41)</f>
        <v>38.35</v>
      </c>
      <c r="Z6" s="12">
        <f>MAX(M30:M41)</f>
        <v>74.430000000000007</v>
      </c>
    </row>
    <row r="7" spans="1:26">
      <c r="A7" s="7">
        <v>39114</v>
      </c>
      <c r="B7" s="11">
        <f t="shared" si="1"/>
        <v>2007</v>
      </c>
      <c r="C7" t="s">
        <v>21</v>
      </c>
      <c r="D7" t="s">
        <v>21</v>
      </c>
      <c r="E7" t="s">
        <v>21</v>
      </c>
      <c r="F7" t="s">
        <v>21</v>
      </c>
      <c r="G7" t="s">
        <v>21</v>
      </c>
      <c r="H7" t="s">
        <v>21</v>
      </c>
      <c r="I7" t="s">
        <v>21</v>
      </c>
      <c r="J7" t="s">
        <v>21</v>
      </c>
      <c r="K7" t="s">
        <v>21</v>
      </c>
      <c r="L7" t="s">
        <v>21</v>
      </c>
      <c r="M7" t="s">
        <v>21</v>
      </c>
      <c r="N7" t="s">
        <v>21</v>
      </c>
      <c r="O7" t="s">
        <v>21</v>
      </c>
      <c r="P7" s="1"/>
      <c r="Q7" s="1"/>
      <c r="S7">
        <v>2010</v>
      </c>
      <c r="T7" s="12">
        <f t="shared" si="0"/>
        <v>576.16666666666663</v>
      </c>
      <c r="U7">
        <f>COUNTIF(C42:C53,"blank")</f>
        <v>0</v>
      </c>
      <c r="V7" s="12">
        <f t="shared" si="2"/>
        <v>53.43333333333333</v>
      </c>
      <c r="W7" s="12">
        <f t="shared" si="3"/>
        <v>10.031666666666666</v>
      </c>
      <c r="Y7" s="12">
        <f>MIN(M42:M53)</f>
        <v>34.380000000000003</v>
      </c>
      <c r="Z7" s="12">
        <f>MAX(M42:M53)</f>
        <v>71.760000000000005</v>
      </c>
    </row>
    <row r="8" spans="1:26">
      <c r="A8" s="7">
        <v>39142</v>
      </c>
      <c r="B8" s="11">
        <f t="shared" si="1"/>
        <v>2007</v>
      </c>
      <c r="C8" t="s">
        <v>21</v>
      </c>
      <c r="D8" t="s">
        <v>21</v>
      </c>
      <c r="E8" t="s">
        <v>21</v>
      </c>
      <c r="F8" t="s">
        <v>21</v>
      </c>
      <c r="G8" t="s">
        <v>21</v>
      </c>
      <c r="H8" t="s">
        <v>21</v>
      </c>
      <c r="I8" t="s">
        <v>21</v>
      </c>
      <c r="J8" t="s">
        <v>21</v>
      </c>
      <c r="K8" t="s">
        <v>21</v>
      </c>
      <c r="L8" t="s">
        <v>21</v>
      </c>
      <c r="M8" t="s">
        <v>21</v>
      </c>
      <c r="N8" t="s">
        <v>21</v>
      </c>
      <c r="O8" t="s">
        <v>21</v>
      </c>
      <c r="P8" s="1"/>
      <c r="Q8" s="1"/>
      <c r="S8">
        <v>2011</v>
      </c>
      <c r="T8" s="12">
        <f t="shared" si="0"/>
        <v>721.41666666666663</v>
      </c>
      <c r="U8">
        <f>COUNTIF(C54:C65,"blank")</f>
        <v>0</v>
      </c>
      <c r="V8" s="12">
        <f t="shared" si="2"/>
        <v>65.119166666666658</v>
      </c>
      <c r="W8" s="12">
        <f t="shared" si="3"/>
        <v>11.205833333333333</v>
      </c>
      <c r="Y8" s="12">
        <f>MIN(M54:M65)</f>
        <v>55.19</v>
      </c>
      <c r="Z8" s="12">
        <f>MAX(M54:M65)</f>
        <v>74.150000000000006</v>
      </c>
    </row>
    <row r="9" spans="1:26">
      <c r="A9" s="7">
        <v>39173</v>
      </c>
      <c r="B9" s="11">
        <f t="shared" si="1"/>
        <v>2007</v>
      </c>
      <c r="C9" s="1">
        <v>72</v>
      </c>
      <c r="D9" s="1">
        <v>1</v>
      </c>
      <c r="E9" s="1">
        <v>1.39</v>
      </c>
      <c r="F9" s="1">
        <v>6</v>
      </c>
      <c r="G9" s="1">
        <v>8.33</v>
      </c>
      <c r="H9" s="1">
        <v>24</v>
      </c>
      <c r="I9" s="1">
        <v>33.33</v>
      </c>
      <c r="J9" s="1">
        <v>41</v>
      </c>
      <c r="K9" s="1">
        <v>56.94</v>
      </c>
      <c r="L9" s="1">
        <v>30</v>
      </c>
      <c r="M9" s="1">
        <v>41.67</v>
      </c>
      <c r="N9" s="1">
        <v>7</v>
      </c>
      <c r="O9" s="1">
        <v>9.7200000000000006</v>
      </c>
      <c r="P9" s="1"/>
      <c r="Q9" s="1"/>
      <c r="S9">
        <v>2012</v>
      </c>
      <c r="T9" s="12">
        <f t="shared" si="0"/>
        <v>552.5</v>
      </c>
      <c r="U9">
        <f>COUNTIF(C66:C77,"blank")</f>
        <v>0</v>
      </c>
      <c r="V9" s="12">
        <f t="shared" si="2"/>
        <v>63.522500000000001</v>
      </c>
      <c r="W9" s="12">
        <f t="shared" si="3"/>
        <v>12.881666666666668</v>
      </c>
      <c r="Y9" s="12">
        <f>MIN(M66:M77)</f>
        <v>54.68</v>
      </c>
      <c r="Z9" s="12">
        <f>MAX(M66:M77)</f>
        <v>68.44</v>
      </c>
    </row>
    <row r="10" spans="1:26">
      <c r="A10" s="7">
        <v>39203</v>
      </c>
      <c r="B10" s="11">
        <f t="shared" si="1"/>
        <v>2007</v>
      </c>
      <c r="C10" s="1">
        <v>128</v>
      </c>
      <c r="D10" s="1">
        <v>1</v>
      </c>
      <c r="E10" s="1">
        <v>0.78</v>
      </c>
      <c r="F10" s="1">
        <v>31</v>
      </c>
      <c r="G10" s="1">
        <v>24.22</v>
      </c>
      <c r="H10" s="1">
        <v>58</v>
      </c>
      <c r="I10" s="1">
        <v>45.31</v>
      </c>
      <c r="J10" s="1">
        <v>38</v>
      </c>
      <c r="K10" s="1">
        <v>29.69</v>
      </c>
      <c r="L10" s="1">
        <v>82</v>
      </c>
      <c r="M10" s="1">
        <v>64.06</v>
      </c>
      <c r="N10" s="1">
        <v>17</v>
      </c>
      <c r="O10" s="1">
        <v>13.28</v>
      </c>
      <c r="P10" s="1"/>
      <c r="Q10" s="1"/>
      <c r="S10">
        <v>2013</v>
      </c>
      <c r="T10" s="12">
        <f t="shared" si="0"/>
        <v>602.33333333333337</v>
      </c>
      <c r="U10">
        <f>COUNTIF(C78:C89,"blank")</f>
        <v>3</v>
      </c>
      <c r="V10" s="12">
        <f t="shared" si="2"/>
        <v>72.162222222222226</v>
      </c>
      <c r="W10" s="12">
        <f t="shared" si="3"/>
        <v>16.03</v>
      </c>
      <c r="Y10" s="12">
        <f>MIN(M78:M89)</f>
        <v>54.39</v>
      </c>
      <c r="Z10" s="12">
        <f>MAX(M78:M89)</f>
        <v>80.39</v>
      </c>
    </row>
    <row r="11" spans="1:26">
      <c r="A11" s="7">
        <v>39234</v>
      </c>
      <c r="B11" s="11">
        <f t="shared" si="1"/>
        <v>2007</v>
      </c>
      <c r="C11" t="s">
        <v>21</v>
      </c>
      <c r="D11" t="s">
        <v>21</v>
      </c>
      <c r="E11" t="s">
        <v>21</v>
      </c>
      <c r="F11" t="s">
        <v>21</v>
      </c>
      <c r="G11" t="s">
        <v>21</v>
      </c>
      <c r="H11" t="s">
        <v>21</v>
      </c>
      <c r="I11" t="s">
        <v>21</v>
      </c>
      <c r="J11" t="s">
        <v>21</v>
      </c>
      <c r="K11" t="s">
        <v>21</v>
      </c>
      <c r="L11" t="s">
        <v>21</v>
      </c>
      <c r="M11" t="s">
        <v>21</v>
      </c>
      <c r="N11" t="s">
        <v>21</v>
      </c>
      <c r="O11" t="s">
        <v>21</v>
      </c>
      <c r="P11" s="1"/>
      <c r="Q11" s="1"/>
      <c r="S11">
        <v>2014</v>
      </c>
      <c r="T11" s="12">
        <f t="shared" si="0"/>
        <v>699.8</v>
      </c>
      <c r="U11">
        <f>COUNTIF(C90:C96,"blank")</f>
        <v>2</v>
      </c>
      <c r="V11" s="12">
        <f t="shared" si="2"/>
        <v>89.376000000000005</v>
      </c>
      <c r="W11" s="12">
        <f t="shared" si="3"/>
        <v>16.615999999999996</v>
      </c>
      <c r="Y11" s="12">
        <f>MIN(M90:M96)</f>
        <v>84.4</v>
      </c>
      <c r="Z11" s="12">
        <f>MAX(M90:M96)</f>
        <v>95.43</v>
      </c>
    </row>
    <row r="12" spans="1:26">
      <c r="A12" s="7">
        <v>39264</v>
      </c>
      <c r="B12" s="11">
        <f t="shared" si="1"/>
        <v>2007</v>
      </c>
      <c r="C12" s="1">
        <v>92</v>
      </c>
      <c r="D12" s="1">
        <v>2</v>
      </c>
      <c r="E12" s="1">
        <v>2.17</v>
      </c>
      <c r="F12" s="1">
        <v>16</v>
      </c>
      <c r="G12" s="1">
        <v>17.39</v>
      </c>
      <c r="H12" s="1">
        <v>37</v>
      </c>
      <c r="I12" s="1">
        <v>40.22</v>
      </c>
      <c r="J12" s="1">
        <v>37</v>
      </c>
      <c r="K12" s="1">
        <v>40.22</v>
      </c>
      <c r="L12" s="1">
        <v>50</v>
      </c>
      <c r="M12" s="1">
        <v>54.35</v>
      </c>
      <c r="N12" s="1">
        <v>9</v>
      </c>
      <c r="O12" s="1">
        <v>9.7799999999999994</v>
      </c>
      <c r="P12" s="1"/>
      <c r="Q12" s="1"/>
    </row>
    <row r="13" spans="1:26">
      <c r="A13" s="7">
        <v>39295</v>
      </c>
      <c r="B13" s="11">
        <f t="shared" si="1"/>
        <v>2007</v>
      </c>
      <c r="C13" s="1">
        <v>164</v>
      </c>
      <c r="D13" s="1">
        <v>16</v>
      </c>
      <c r="E13" s="1">
        <v>9.76</v>
      </c>
      <c r="F13" s="1">
        <v>15</v>
      </c>
      <c r="G13" s="1">
        <v>9.15</v>
      </c>
      <c r="H13" s="1">
        <v>57</v>
      </c>
      <c r="I13" s="1">
        <v>34.76</v>
      </c>
      <c r="J13" s="1">
        <v>76</v>
      </c>
      <c r="K13" s="1">
        <v>46.34</v>
      </c>
      <c r="L13" s="1">
        <v>69</v>
      </c>
      <c r="M13" s="1">
        <v>42.07</v>
      </c>
      <c r="N13" s="1">
        <v>16</v>
      </c>
      <c r="O13" s="1">
        <v>9.76</v>
      </c>
      <c r="P13" s="1"/>
      <c r="Q13" s="1"/>
    </row>
    <row r="14" spans="1:26">
      <c r="A14" s="7">
        <v>39326</v>
      </c>
      <c r="B14" s="11">
        <f t="shared" si="1"/>
        <v>2007</v>
      </c>
      <c r="C14" s="1">
        <v>200</v>
      </c>
      <c r="D14" s="1">
        <v>13</v>
      </c>
      <c r="E14" s="1">
        <v>6.5</v>
      </c>
      <c r="F14" s="1">
        <v>46</v>
      </c>
      <c r="G14" s="1">
        <v>23</v>
      </c>
      <c r="H14" s="1">
        <v>67</v>
      </c>
      <c r="I14" s="1">
        <v>33.5</v>
      </c>
      <c r="J14" s="1">
        <v>74</v>
      </c>
      <c r="K14" s="1">
        <v>37</v>
      </c>
      <c r="L14" s="1">
        <v>95</v>
      </c>
      <c r="M14" s="1">
        <v>47.5</v>
      </c>
      <c r="N14" s="1">
        <v>16</v>
      </c>
      <c r="O14" s="1">
        <v>8</v>
      </c>
      <c r="P14" s="1"/>
      <c r="Q14" s="1"/>
    </row>
    <row r="15" spans="1:26">
      <c r="A15" s="7">
        <v>39356</v>
      </c>
      <c r="B15" s="11">
        <f t="shared" si="1"/>
        <v>2007</v>
      </c>
      <c r="C15" s="1">
        <v>100</v>
      </c>
      <c r="D15" s="1">
        <v>5</v>
      </c>
      <c r="E15" s="1">
        <v>5</v>
      </c>
      <c r="F15" s="1">
        <v>21</v>
      </c>
      <c r="G15" s="1">
        <v>21</v>
      </c>
      <c r="H15" s="1">
        <v>47</v>
      </c>
      <c r="I15" s="1">
        <v>47</v>
      </c>
      <c r="J15" s="1">
        <v>27</v>
      </c>
      <c r="K15" s="1">
        <v>27</v>
      </c>
      <c r="L15" s="1">
        <v>65</v>
      </c>
      <c r="M15" s="1">
        <v>65</v>
      </c>
      <c r="N15" s="1">
        <v>14</v>
      </c>
      <c r="O15" s="1">
        <v>14</v>
      </c>
      <c r="P15" s="1"/>
      <c r="Q15" s="8">
        <f>AVERAGE(M4:M15)</f>
        <v>50.4</v>
      </c>
    </row>
    <row r="16" spans="1:26">
      <c r="A16" s="7">
        <v>39387</v>
      </c>
      <c r="B16" s="11">
        <f t="shared" si="1"/>
        <v>2007</v>
      </c>
      <c r="C16" s="1">
        <v>80</v>
      </c>
      <c r="D16" s="1">
        <v>4</v>
      </c>
      <c r="E16" s="1">
        <v>5</v>
      </c>
      <c r="F16" s="1">
        <v>10</v>
      </c>
      <c r="G16" s="1">
        <v>12.5</v>
      </c>
      <c r="H16" s="1">
        <v>35</v>
      </c>
      <c r="I16" s="1">
        <v>43.75</v>
      </c>
      <c r="J16" s="1">
        <v>31</v>
      </c>
      <c r="K16" s="1">
        <v>38.75</v>
      </c>
      <c r="L16" s="1">
        <v>41</v>
      </c>
      <c r="M16" s="1">
        <v>51.25</v>
      </c>
      <c r="N16" s="1">
        <v>16</v>
      </c>
      <c r="O16" s="1">
        <v>20</v>
      </c>
      <c r="P16" s="1"/>
      <c r="Q16" s="8">
        <f t="shared" ref="Q16:Q79" si="4">AVERAGE(M5:M16)</f>
        <v>47.821249999999999</v>
      </c>
    </row>
    <row r="17" spans="1:17">
      <c r="A17" s="7">
        <v>39417</v>
      </c>
      <c r="B17" s="11">
        <f t="shared" si="1"/>
        <v>2007</v>
      </c>
      <c r="C17" s="1">
        <v>188</v>
      </c>
      <c r="D17" s="1">
        <v>4</v>
      </c>
      <c r="E17" s="1">
        <v>2.13</v>
      </c>
      <c r="F17" s="1">
        <v>22</v>
      </c>
      <c r="G17" s="1">
        <v>11.7</v>
      </c>
      <c r="H17" s="1">
        <v>101</v>
      </c>
      <c r="I17" s="1">
        <v>53.72</v>
      </c>
      <c r="J17" s="1">
        <v>61</v>
      </c>
      <c r="K17" s="1">
        <v>32.450000000000003</v>
      </c>
      <c r="L17" s="1">
        <v>121</v>
      </c>
      <c r="M17" s="1">
        <v>64.36</v>
      </c>
      <c r="N17" s="1">
        <v>17</v>
      </c>
      <c r="O17" s="1">
        <v>9.0399999999999991</v>
      </c>
      <c r="P17" s="1"/>
      <c r="Q17" s="8">
        <f t="shared" si="4"/>
        <v>53.782499999999999</v>
      </c>
    </row>
    <row r="18" spans="1:17">
      <c r="A18" s="7">
        <v>39448</v>
      </c>
      <c r="B18" s="11">
        <f t="shared" si="1"/>
        <v>2008</v>
      </c>
      <c r="C18" s="1">
        <v>220</v>
      </c>
      <c r="D18" s="1">
        <v>1</v>
      </c>
      <c r="E18" s="1">
        <v>0.45</v>
      </c>
      <c r="F18" s="1">
        <v>27</v>
      </c>
      <c r="G18" s="1">
        <v>12.27</v>
      </c>
      <c r="H18" s="1">
        <v>110</v>
      </c>
      <c r="I18" s="1">
        <v>50</v>
      </c>
      <c r="J18" s="1">
        <v>82</v>
      </c>
      <c r="K18" s="1">
        <v>37.270000000000003</v>
      </c>
      <c r="L18" s="1">
        <v>133</v>
      </c>
      <c r="M18" s="1">
        <v>60.45</v>
      </c>
      <c r="N18" s="1">
        <v>18</v>
      </c>
      <c r="O18" s="1">
        <v>8.18</v>
      </c>
      <c r="P18" s="1"/>
      <c r="Q18" s="8">
        <f t="shared" si="4"/>
        <v>54.523333333333333</v>
      </c>
    </row>
    <row r="19" spans="1:17">
      <c r="A19" s="7">
        <v>39479</v>
      </c>
      <c r="B19" s="11">
        <f t="shared" si="1"/>
        <v>2008</v>
      </c>
      <c r="C19" s="1">
        <v>156</v>
      </c>
      <c r="D19" s="1">
        <v>4</v>
      </c>
      <c r="E19" s="1">
        <v>2.56</v>
      </c>
      <c r="F19" s="1">
        <v>19</v>
      </c>
      <c r="G19" s="1">
        <v>12.18</v>
      </c>
      <c r="H19" s="1">
        <v>86</v>
      </c>
      <c r="I19" s="1">
        <v>55.13</v>
      </c>
      <c r="J19" s="1">
        <v>47</v>
      </c>
      <c r="K19" s="1">
        <v>30.13</v>
      </c>
      <c r="L19" s="1">
        <v>105</v>
      </c>
      <c r="M19" s="1">
        <v>67.31</v>
      </c>
      <c r="N19" s="1">
        <v>22</v>
      </c>
      <c r="O19" s="1">
        <v>14.1</v>
      </c>
      <c r="P19" s="1"/>
      <c r="Q19" s="8">
        <f t="shared" si="4"/>
        <v>55.802</v>
      </c>
    </row>
    <row r="20" spans="1:17">
      <c r="A20" s="7">
        <v>39508</v>
      </c>
      <c r="B20" s="11">
        <f t="shared" si="1"/>
        <v>2008</v>
      </c>
      <c r="C20" s="1">
        <v>156</v>
      </c>
      <c r="D20" s="1">
        <v>7</v>
      </c>
      <c r="E20" s="1">
        <v>4.49</v>
      </c>
      <c r="F20" s="1">
        <v>32</v>
      </c>
      <c r="G20" s="1">
        <v>20.51</v>
      </c>
      <c r="H20" s="1">
        <v>75</v>
      </c>
      <c r="I20" s="1">
        <v>48.08</v>
      </c>
      <c r="J20" s="1">
        <v>42</v>
      </c>
      <c r="K20" s="1">
        <v>26.92</v>
      </c>
      <c r="L20" s="1">
        <v>97</v>
      </c>
      <c r="M20" s="1">
        <v>62.18</v>
      </c>
      <c r="N20" s="1">
        <v>10</v>
      </c>
      <c r="O20" s="1">
        <v>6.41</v>
      </c>
      <c r="P20" s="1"/>
      <c r="Q20" s="8">
        <f t="shared" si="4"/>
        <v>56.381818181818176</v>
      </c>
    </row>
    <row r="21" spans="1:17">
      <c r="A21" s="7">
        <v>39539</v>
      </c>
      <c r="B21" s="11">
        <f t="shared" si="1"/>
        <v>2008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  <c r="N21" t="s">
        <v>21</v>
      </c>
      <c r="O21" t="s">
        <v>21</v>
      </c>
      <c r="P21" s="1"/>
      <c r="Q21" s="8">
        <f t="shared" si="4"/>
        <v>57.852999999999994</v>
      </c>
    </row>
    <row r="22" spans="1:17">
      <c r="A22" s="7">
        <v>39569</v>
      </c>
      <c r="B22" s="11">
        <f t="shared" si="1"/>
        <v>2008</v>
      </c>
      <c r="C22" s="1">
        <v>180</v>
      </c>
      <c r="D22" s="1">
        <v>0</v>
      </c>
      <c r="E22" s="1">
        <v>0</v>
      </c>
      <c r="F22" s="1">
        <v>5</v>
      </c>
      <c r="G22" s="1">
        <v>2.78</v>
      </c>
      <c r="H22" s="1">
        <v>71</v>
      </c>
      <c r="I22" s="1">
        <v>39.44</v>
      </c>
      <c r="J22" s="1">
        <v>104</v>
      </c>
      <c r="K22" s="1">
        <v>57.78</v>
      </c>
      <c r="L22" s="1">
        <v>76</v>
      </c>
      <c r="M22" s="1">
        <v>42.22</v>
      </c>
      <c r="N22" s="1">
        <v>22</v>
      </c>
      <c r="O22" s="1">
        <v>12.22</v>
      </c>
      <c r="P22" s="1"/>
      <c r="Q22" s="8">
        <f t="shared" si="4"/>
        <v>55.669000000000004</v>
      </c>
    </row>
    <row r="23" spans="1:17">
      <c r="A23" s="7">
        <v>39600</v>
      </c>
      <c r="B23" s="11">
        <f t="shared" si="1"/>
        <v>2008</v>
      </c>
      <c r="C23" s="1">
        <v>176</v>
      </c>
      <c r="D23" s="1">
        <v>0</v>
      </c>
      <c r="E23" s="1">
        <v>0</v>
      </c>
      <c r="F23" s="1">
        <v>8</v>
      </c>
      <c r="G23" s="1">
        <v>4.55</v>
      </c>
      <c r="H23" s="1">
        <v>90</v>
      </c>
      <c r="I23" s="1">
        <v>51.14</v>
      </c>
      <c r="J23" s="1">
        <v>78</v>
      </c>
      <c r="K23" s="1">
        <v>44.32</v>
      </c>
      <c r="L23" s="1">
        <v>94</v>
      </c>
      <c r="M23" s="1">
        <v>53.41</v>
      </c>
      <c r="N23" s="1">
        <v>33</v>
      </c>
      <c r="O23" s="1">
        <v>18.75</v>
      </c>
      <c r="P23" s="1"/>
      <c r="Q23" s="8">
        <f t="shared" si="4"/>
        <v>55.463636363636368</v>
      </c>
    </row>
    <row r="24" spans="1:17">
      <c r="A24" s="7">
        <v>39630</v>
      </c>
      <c r="B24" s="11">
        <f t="shared" si="1"/>
        <v>2008</v>
      </c>
      <c r="C24" s="1">
        <v>88</v>
      </c>
      <c r="D24" s="1">
        <v>3</v>
      </c>
      <c r="E24" s="1">
        <v>3.41</v>
      </c>
      <c r="F24" s="1">
        <v>13</v>
      </c>
      <c r="G24" s="1">
        <v>14.77</v>
      </c>
      <c r="H24" s="1">
        <v>40</v>
      </c>
      <c r="I24" s="1">
        <v>45.45</v>
      </c>
      <c r="J24" s="1">
        <v>32</v>
      </c>
      <c r="K24" s="1">
        <v>36.36</v>
      </c>
      <c r="L24" s="1">
        <v>47</v>
      </c>
      <c r="M24" s="1">
        <v>53.41</v>
      </c>
      <c r="N24" s="1">
        <v>7</v>
      </c>
      <c r="O24" s="1">
        <v>7.95</v>
      </c>
      <c r="P24" s="1"/>
      <c r="Q24" s="8">
        <f t="shared" si="4"/>
        <v>55.378181818181815</v>
      </c>
    </row>
    <row r="25" spans="1:17">
      <c r="A25" s="7">
        <v>39661</v>
      </c>
      <c r="B25" s="11">
        <f t="shared" si="1"/>
        <v>2008</v>
      </c>
      <c r="C25" s="1">
        <v>88</v>
      </c>
      <c r="D25" s="1">
        <v>0</v>
      </c>
      <c r="E25" s="1">
        <v>0</v>
      </c>
      <c r="F25" s="1">
        <v>13</v>
      </c>
      <c r="G25" s="1">
        <v>14.77</v>
      </c>
      <c r="H25" s="1">
        <v>53</v>
      </c>
      <c r="I25" s="1">
        <v>60.23</v>
      </c>
      <c r="J25" s="1">
        <v>22</v>
      </c>
      <c r="K25" s="1">
        <v>25</v>
      </c>
      <c r="L25" s="1">
        <v>60</v>
      </c>
      <c r="M25" s="1">
        <v>68.180000000000007</v>
      </c>
      <c r="N25" s="1">
        <v>13</v>
      </c>
      <c r="O25" s="1">
        <v>14.77</v>
      </c>
      <c r="P25" s="1"/>
      <c r="Q25" s="8">
        <f t="shared" si="4"/>
        <v>57.75181818181818</v>
      </c>
    </row>
    <row r="26" spans="1:17">
      <c r="A26" s="7">
        <v>39692</v>
      </c>
      <c r="B26" s="11">
        <f t="shared" si="1"/>
        <v>2008</v>
      </c>
      <c r="C26" s="1">
        <v>176</v>
      </c>
      <c r="D26" s="1">
        <v>2</v>
      </c>
      <c r="E26" s="1">
        <v>1.1399999999999999</v>
      </c>
      <c r="F26" s="1">
        <v>14</v>
      </c>
      <c r="G26" s="1">
        <v>7.95</v>
      </c>
      <c r="H26" s="1">
        <v>72</v>
      </c>
      <c r="I26" s="1">
        <v>40.909999999999997</v>
      </c>
      <c r="J26" s="1">
        <v>88</v>
      </c>
      <c r="K26" s="1">
        <v>50</v>
      </c>
      <c r="L26" s="1">
        <v>83</v>
      </c>
      <c r="M26" s="1">
        <v>47.16</v>
      </c>
      <c r="N26" s="1">
        <v>26</v>
      </c>
      <c r="O26" s="1">
        <v>14.77</v>
      </c>
      <c r="P26" s="1"/>
      <c r="Q26" s="8">
        <f t="shared" si="4"/>
        <v>57.720909090909089</v>
      </c>
    </row>
    <row r="27" spans="1:17">
      <c r="A27" s="7">
        <v>39722</v>
      </c>
      <c r="B27" s="11">
        <f t="shared" si="1"/>
        <v>2008</v>
      </c>
      <c r="C27" s="1">
        <v>268</v>
      </c>
      <c r="D27" s="1">
        <v>11</v>
      </c>
      <c r="E27" s="1">
        <v>4.0999999999999996</v>
      </c>
      <c r="F27" s="1">
        <v>35</v>
      </c>
      <c r="G27" s="1">
        <v>13.06</v>
      </c>
      <c r="H27" s="1">
        <v>114</v>
      </c>
      <c r="I27" s="1">
        <v>42.54</v>
      </c>
      <c r="J27" s="1">
        <v>108</v>
      </c>
      <c r="K27" s="1">
        <v>40.299999999999997</v>
      </c>
      <c r="L27" s="1">
        <v>134</v>
      </c>
      <c r="M27" s="1">
        <v>50</v>
      </c>
      <c r="N27" s="1">
        <v>28</v>
      </c>
      <c r="O27" s="1">
        <v>10.45</v>
      </c>
      <c r="P27" s="1"/>
      <c r="Q27" s="8">
        <f t="shared" si="4"/>
        <v>56.357272727272722</v>
      </c>
    </row>
    <row r="28" spans="1:17">
      <c r="A28" s="7">
        <v>39753</v>
      </c>
      <c r="B28" s="11">
        <f t="shared" si="1"/>
        <v>2008</v>
      </c>
      <c r="C28" s="1">
        <v>184</v>
      </c>
      <c r="D28" s="1">
        <v>1</v>
      </c>
      <c r="E28" s="1">
        <v>0.54</v>
      </c>
      <c r="F28" s="1">
        <v>20</v>
      </c>
      <c r="G28" s="1">
        <v>10.87</v>
      </c>
      <c r="H28" s="1">
        <v>98</v>
      </c>
      <c r="I28" s="1">
        <v>53.26</v>
      </c>
      <c r="J28" s="1">
        <v>65</v>
      </c>
      <c r="K28" s="1">
        <v>35.33</v>
      </c>
      <c r="L28" s="1">
        <v>111</v>
      </c>
      <c r="M28" s="1">
        <v>60.33</v>
      </c>
      <c r="N28" s="1">
        <v>23</v>
      </c>
      <c r="O28" s="1">
        <v>12.5</v>
      </c>
      <c r="P28" s="1"/>
      <c r="Q28" s="8">
        <f t="shared" si="4"/>
        <v>57.18272727272727</v>
      </c>
    </row>
    <row r="29" spans="1:17">
      <c r="A29" s="7">
        <v>39783</v>
      </c>
      <c r="B29" s="11">
        <f t="shared" si="1"/>
        <v>2008</v>
      </c>
      <c r="C29" s="1">
        <v>204</v>
      </c>
      <c r="D29" s="1">
        <v>4</v>
      </c>
      <c r="E29" s="1">
        <v>1.96</v>
      </c>
      <c r="F29" s="1">
        <v>22</v>
      </c>
      <c r="G29" s="1">
        <v>10.78</v>
      </c>
      <c r="H29" s="1">
        <v>112</v>
      </c>
      <c r="I29" s="1">
        <v>54.9</v>
      </c>
      <c r="J29" s="1">
        <v>66</v>
      </c>
      <c r="K29" s="1">
        <v>32.35</v>
      </c>
      <c r="L29" s="1">
        <v>124</v>
      </c>
      <c r="M29" s="1">
        <v>60.78</v>
      </c>
      <c r="N29" s="1">
        <v>26</v>
      </c>
      <c r="O29" s="1">
        <v>12.75</v>
      </c>
      <c r="P29" s="1"/>
      <c r="Q29" s="8">
        <f t="shared" si="4"/>
        <v>56.857272727272736</v>
      </c>
    </row>
    <row r="30" spans="1:17">
      <c r="A30" s="7">
        <v>39814</v>
      </c>
      <c r="B30" s="11">
        <f t="shared" si="1"/>
        <v>2009</v>
      </c>
      <c r="C30" s="1">
        <v>176</v>
      </c>
      <c r="D30" s="1">
        <v>1</v>
      </c>
      <c r="E30" s="1">
        <v>0.56999999999999995</v>
      </c>
      <c r="F30" s="1">
        <v>15</v>
      </c>
      <c r="G30" s="1">
        <v>8.52</v>
      </c>
      <c r="H30" s="1">
        <v>118</v>
      </c>
      <c r="I30" s="1">
        <v>67.05</v>
      </c>
      <c r="J30" s="1">
        <v>42</v>
      </c>
      <c r="K30" s="1">
        <v>23.86</v>
      </c>
      <c r="L30" s="1">
        <v>131</v>
      </c>
      <c r="M30" s="1">
        <v>74.430000000000007</v>
      </c>
      <c r="N30" s="1">
        <v>19</v>
      </c>
      <c r="O30" s="1">
        <v>10.8</v>
      </c>
      <c r="P30" s="1"/>
      <c r="Q30" s="8">
        <f t="shared" si="4"/>
        <v>58.128181818181822</v>
      </c>
    </row>
    <row r="31" spans="1:17">
      <c r="A31" s="7">
        <v>39845</v>
      </c>
      <c r="B31" s="11">
        <f t="shared" si="1"/>
        <v>2009</v>
      </c>
      <c r="C31" s="1">
        <v>176</v>
      </c>
      <c r="D31" s="1">
        <v>4</v>
      </c>
      <c r="E31" s="1">
        <v>2.27</v>
      </c>
      <c r="F31" s="1">
        <v>11</v>
      </c>
      <c r="G31" s="1">
        <v>6.25</v>
      </c>
      <c r="H31" s="1">
        <v>91</v>
      </c>
      <c r="I31" s="1">
        <v>51.7</v>
      </c>
      <c r="J31" s="1">
        <v>70</v>
      </c>
      <c r="K31" s="1">
        <v>39.770000000000003</v>
      </c>
      <c r="L31" s="1">
        <v>99</v>
      </c>
      <c r="M31" s="1">
        <v>56.25</v>
      </c>
      <c r="N31" s="1">
        <v>26</v>
      </c>
      <c r="O31" s="1">
        <v>14.77</v>
      </c>
      <c r="P31" s="1"/>
      <c r="Q31" s="8">
        <f t="shared" si="4"/>
        <v>57.122727272727268</v>
      </c>
    </row>
    <row r="32" spans="1:17">
      <c r="A32" s="7">
        <v>39873</v>
      </c>
      <c r="B32" s="11">
        <f t="shared" si="1"/>
        <v>2009</v>
      </c>
      <c r="C32" s="1">
        <v>176</v>
      </c>
      <c r="D32" s="1">
        <v>21</v>
      </c>
      <c r="E32" s="1">
        <v>11.93</v>
      </c>
      <c r="F32" s="1">
        <v>19</v>
      </c>
      <c r="G32" s="1">
        <v>10.8</v>
      </c>
      <c r="H32" s="1">
        <v>67</v>
      </c>
      <c r="I32" s="1">
        <v>38.07</v>
      </c>
      <c r="J32" s="1">
        <v>69</v>
      </c>
      <c r="K32" s="1">
        <v>39.200000000000003</v>
      </c>
      <c r="L32" s="1">
        <v>79</v>
      </c>
      <c r="M32" s="1">
        <v>44.89</v>
      </c>
      <c r="N32" s="1">
        <v>24</v>
      </c>
      <c r="O32" s="1">
        <v>13.64</v>
      </c>
      <c r="P32" s="1"/>
      <c r="Q32" s="8">
        <f t="shared" si="4"/>
        <v>55.550909090909094</v>
      </c>
    </row>
    <row r="33" spans="1:17">
      <c r="A33" s="7">
        <v>39904</v>
      </c>
      <c r="B33" s="11">
        <f t="shared" si="1"/>
        <v>2009</v>
      </c>
      <c r="C33" s="1">
        <v>260</v>
      </c>
      <c r="D33" s="1">
        <v>21</v>
      </c>
      <c r="E33" s="1">
        <v>8.08</v>
      </c>
      <c r="F33" s="1">
        <v>50</v>
      </c>
      <c r="G33" s="1">
        <v>19.23</v>
      </c>
      <c r="H33" s="1">
        <v>73</v>
      </c>
      <c r="I33" s="1">
        <v>28.08</v>
      </c>
      <c r="J33" s="1">
        <v>116</v>
      </c>
      <c r="K33" s="1">
        <v>44.62</v>
      </c>
      <c r="L33" s="1">
        <v>104</v>
      </c>
      <c r="M33" s="1">
        <v>40</v>
      </c>
      <c r="N33" s="1">
        <v>28</v>
      </c>
      <c r="O33" s="1">
        <v>10.77</v>
      </c>
      <c r="P33" s="1"/>
      <c r="Q33" s="8">
        <f t="shared" si="4"/>
        <v>54.255000000000003</v>
      </c>
    </row>
    <row r="34" spans="1:17">
      <c r="A34" s="7">
        <v>39934</v>
      </c>
      <c r="B34" s="11">
        <f t="shared" si="1"/>
        <v>2009</v>
      </c>
      <c r="C34" s="1">
        <v>280</v>
      </c>
      <c r="D34" s="1">
        <v>11</v>
      </c>
      <c r="E34" s="1">
        <v>3.93</v>
      </c>
      <c r="F34" s="1">
        <v>35</v>
      </c>
      <c r="G34" s="1">
        <v>12.5</v>
      </c>
      <c r="H34" s="1">
        <v>148</v>
      </c>
      <c r="I34" s="1">
        <v>52.86</v>
      </c>
      <c r="J34" s="1">
        <v>86</v>
      </c>
      <c r="K34" s="1">
        <v>30.71</v>
      </c>
      <c r="L34" s="1">
        <v>174</v>
      </c>
      <c r="M34" s="1">
        <v>62.14</v>
      </c>
      <c r="N34" s="1">
        <v>20</v>
      </c>
      <c r="O34" s="1">
        <v>7.14</v>
      </c>
      <c r="P34" s="1"/>
      <c r="Q34" s="8">
        <f t="shared" si="4"/>
        <v>55.914999999999999</v>
      </c>
    </row>
    <row r="35" spans="1:17">
      <c r="A35" s="7">
        <v>39965</v>
      </c>
      <c r="B35" s="11">
        <f t="shared" si="1"/>
        <v>2009</v>
      </c>
      <c r="C35" s="1">
        <v>279</v>
      </c>
      <c r="D35" s="1">
        <v>19</v>
      </c>
      <c r="E35" s="1">
        <v>6.81</v>
      </c>
      <c r="F35" s="1">
        <v>32</v>
      </c>
      <c r="G35" s="1">
        <v>11.47</v>
      </c>
      <c r="H35" s="1">
        <v>93</v>
      </c>
      <c r="I35" s="1">
        <v>33.33</v>
      </c>
      <c r="J35" s="1">
        <v>135</v>
      </c>
      <c r="K35" s="1">
        <v>48.39</v>
      </c>
      <c r="L35" s="1">
        <v>107</v>
      </c>
      <c r="M35" s="1">
        <v>38.35</v>
      </c>
      <c r="N35" s="1">
        <v>53</v>
      </c>
      <c r="O35" s="1">
        <v>19</v>
      </c>
      <c r="P35" s="1"/>
      <c r="Q35" s="8">
        <f t="shared" si="4"/>
        <v>54.660000000000004</v>
      </c>
    </row>
    <row r="36" spans="1:17">
      <c r="A36" s="7">
        <v>39995</v>
      </c>
      <c r="B36" s="11">
        <f t="shared" si="1"/>
        <v>2009</v>
      </c>
      <c r="C36" s="1">
        <v>280</v>
      </c>
      <c r="D36" s="1">
        <v>12</v>
      </c>
      <c r="E36" s="1">
        <v>4.29</v>
      </c>
      <c r="F36" s="1">
        <v>57</v>
      </c>
      <c r="G36" s="1">
        <v>20.36</v>
      </c>
      <c r="H36" s="1">
        <v>145</v>
      </c>
      <c r="I36" s="1">
        <v>51.79</v>
      </c>
      <c r="J36" s="1">
        <v>66</v>
      </c>
      <c r="K36" s="1">
        <v>23.57</v>
      </c>
      <c r="L36" s="1">
        <v>182</v>
      </c>
      <c r="M36" s="1">
        <v>65</v>
      </c>
      <c r="N36" s="1">
        <v>38</v>
      </c>
      <c r="O36" s="1">
        <v>13.57</v>
      </c>
      <c r="P36" s="1"/>
      <c r="Q36" s="8">
        <f t="shared" si="4"/>
        <v>55.62583333333334</v>
      </c>
    </row>
    <row r="37" spans="1:17">
      <c r="A37" s="7">
        <v>40026</v>
      </c>
      <c r="B37" s="11">
        <f t="shared" si="1"/>
        <v>2009</v>
      </c>
      <c r="C37" s="1">
        <v>276</v>
      </c>
      <c r="D37" s="1">
        <v>15</v>
      </c>
      <c r="E37" s="1">
        <v>5.43</v>
      </c>
      <c r="F37" s="1">
        <v>41</v>
      </c>
      <c r="G37" s="1">
        <v>14.86</v>
      </c>
      <c r="H37" s="1">
        <v>119</v>
      </c>
      <c r="I37" s="1">
        <v>43.12</v>
      </c>
      <c r="J37" s="1">
        <v>101</v>
      </c>
      <c r="K37" s="1">
        <v>36.590000000000003</v>
      </c>
      <c r="L37" s="1">
        <v>150</v>
      </c>
      <c r="M37" s="1">
        <v>54.35</v>
      </c>
      <c r="N37" s="1">
        <v>42</v>
      </c>
      <c r="O37" s="1">
        <v>15.22</v>
      </c>
      <c r="P37" s="1"/>
      <c r="Q37" s="8">
        <f t="shared" si="4"/>
        <v>54.473333333333336</v>
      </c>
    </row>
    <row r="38" spans="1:17">
      <c r="A38" s="7">
        <v>40057</v>
      </c>
      <c r="B38" s="11">
        <f t="shared" si="1"/>
        <v>2009</v>
      </c>
      <c r="C38" s="1">
        <v>280</v>
      </c>
      <c r="D38" s="1">
        <v>15</v>
      </c>
      <c r="E38" s="1">
        <v>5.36</v>
      </c>
      <c r="F38" s="1">
        <v>51</v>
      </c>
      <c r="G38" s="1">
        <v>18.21</v>
      </c>
      <c r="H38" s="1">
        <v>134</v>
      </c>
      <c r="I38" s="1">
        <v>47.86</v>
      </c>
      <c r="J38" s="1">
        <v>80</v>
      </c>
      <c r="K38" s="1">
        <v>28.57</v>
      </c>
      <c r="L38" s="1">
        <v>172</v>
      </c>
      <c r="M38" s="1">
        <v>61.43</v>
      </c>
      <c r="N38" s="1">
        <v>32</v>
      </c>
      <c r="O38" s="1">
        <v>11.43</v>
      </c>
      <c r="P38" s="1"/>
      <c r="Q38" s="8">
        <f t="shared" si="4"/>
        <v>55.662500000000001</v>
      </c>
    </row>
    <row r="39" spans="1:17">
      <c r="A39" s="7">
        <v>40087</v>
      </c>
      <c r="B39" s="11">
        <f t="shared" si="1"/>
        <v>2009</v>
      </c>
      <c r="C39" s="1">
        <v>280</v>
      </c>
      <c r="D39" s="1">
        <v>16</v>
      </c>
      <c r="E39" s="1">
        <v>5.71</v>
      </c>
      <c r="F39" s="1">
        <v>30</v>
      </c>
      <c r="G39" s="1">
        <v>10.71</v>
      </c>
      <c r="H39" s="1">
        <v>129</v>
      </c>
      <c r="I39" s="1">
        <v>46.07</v>
      </c>
      <c r="J39" s="1">
        <v>105</v>
      </c>
      <c r="K39" s="1">
        <v>37.5</v>
      </c>
      <c r="L39" s="1">
        <v>157</v>
      </c>
      <c r="M39" s="1">
        <v>56.07</v>
      </c>
      <c r="N39" s="1">
        <v>24</v>
      </c>
      <c r="O39" s="1">
        <v>8.57</v>
      </c>
      <c r="P39" s="1"/>
      <c r="Q39" s="8">
        <f t="shared" si="4"/>
        <v>56.168333333333329</v>
      </c>
    </row>
    <row r="40" spans="1:17">
      <c r="A40" s="7">
        <v>40118</v>
      </c>
      <c r="B40" s="11">
        <f t="shared" si="1"/>
        <v>2009</v>
      </c>
      <c r="C40" s="1">
        <v>288</v>
      </c>
      <c r="D40" s="1">
        <v>11</v>
      </c>
      <c r="E40" s="1">
        <v>3.82</v>
      </c>
      <c r="F40" s="1">
        <v>40</v>
      </c>
      <c r="G40" s="1">
        <v>13.89</v>
      </c>
      <c r="H40" s="1">
        <v>140</v>
      </c>
      <c r="I40" s="1">
        <v>48.61</v>
      </c>
      <c r="J40" s="1">
        <v>97</v>
      </c>
      <c r="K40" s="1">
        <v>33.68</v>
      </c>
      <c r="L40" s="1">
        <v>174</v>
      </c>
      <c r="M40" s="1">
        <v>60.42</v>
      </c>
      <c r="N40" s="1">
        <v>40</v>
      </c>
      <c r="O40" s="1">
        <v>13.89</v>
      </c>
      <c r="P40" s="1"/>
      <c r="Q40" s="8">
        <f t="shared" si="4"/>
        <v>56.175833333333337</v>
      </c>
    </row>
    <row r="41" spans="1:17">
      <c r="A41" s="7">
        <v>40148</v>
      </c>
      <c r="B41" s="11">
        <f t="shared" si="1"/>
        <v>2009</v>
      </c>
      <c r="C41" s="1">
        <v>272</v>
      </c>
      <c r="D41" s="1">
        <v>17</v>
      </c>
      <c r="E41" s="1">
        <v>6.25</v>
      </c>
      <c r="F41" s="1">
        <v>28</v>
      </c>
      <c r="G41" s="1">
        <v>10.29</v>
      </c>
      <c r="H41" s="1">
        <v>135</v>
      </c>
      <c r="I41" s="1">
        <v>49.63</v>
      </c>
      <c r="J41" s="1">
        <v>92</v>
      </c>
      <c r="K41" s="1">
        <v>33.82</v>
      </c>
      <c r="L41" s="1">
        <v>152</v>
      </c>
      <c r="M41" s="1">
        <v>55.88</v>
      </c>
      <c r="N41" s="1">
        <v>30</v>
      </c>
      <c r="O41" s="1">
        <v>11.03</v>
      </c>
      <c r="P41" s="1"/>
      <c r="Q41" s="8">
        <f t="shared" si="4"/>
        <v>55.767500000000005</v>
      </c>
    </row>
    <row r="42" spans="1:17">
      <c r="A42" s="7">
        <v>40179</v>
      </c>
      <c r="B42" s="11">
        <f t="shared" si="1"/>
        <v>2010</v>
      </c>
      <c r="C42" s="1">
        <v>468</v>
      </c>
      <c r="D42" s="1">
        <v>44</v>
      </c>
      <c r="E42" s="1">
        <v>9.4</v>
      </c>
      <c r="F42" s="1">
        <v>108</v>
      </c>
      <c r="G42" s="1">
        <v>23.08</v>
      </c>
      <c r="H42" s="1">
        <v>186</v>
      </c>
      <c r="I42" s="1">
        <v>39.74</v>
      </c>
      <c r="J42" s="1">
        <v>130</v>
      </c>
      <c r="K42" s="1">
        <v>27.78</v>
      </c>
      <c r="L42" s="1">
        <v>271</v>
      </c>
      <c r="M42" s="1">
        <v>57.91</v>
      </c>
      <c r="N42" s="1">
        <v>60</v>
      </c>
      <c r="O42" s="1">
        <v>12.82</v>
      </c>
      <c r="P42" s="1"/>
      <c r="Q42" s="8">
        <f t="shared" si="4"/>
        <v>54.390833333333326</v>
      </c>
    </row>
    <row r="43" spans="1:17">
      <c r="A43" s="7">
        <v>40210</v>
      </c>
      <c r="B43" s="11">
        <f t="shared" si="1"/>
        <v>2010</v>
      </c>
      <c r="C43" s="1">
        <v>462</v>
      </c>
      <c r="D43" s="1">
        <v>16</v>
      </c>
      <c r="E43" s="1">
        <v>3.46</v>
      </c>
      <c r="F43" s="1">
        <v>82</v>
      </c>
      <c r="G43" s="1">
        <v>17.75</v>
      </c>
      <c r="H43" s="1">
        <v>138</v>
      </c>
      <c r="I43" s="1">
        <v>29.87</v>
      </c>
      <c r="J43" s="1">
        <v>226</v>
      </c>
      <c r="K43" s="1">
        <v>48.92</v>
      </c>
      <c r="L43" s="1">
        <v>190</v>
      </c>
      <c r="M43" s="1">
        <v>41.13</v>
      </c>
      <c r="N43" s="1">
        <v>41</v>
      </c>
      <c r="O43" s="1">
        <v>8.8699999999999992</v>
      </c>
      <c r="P43" s="1"/>
      <c r="Q43" s="8">
        <f t="shared" si="4"/>
        <v>53.130833333333335</v>
      </c>
    </row>
    <row r="44" spans="1:17">
      <c r="A44" s="7">
        <v>40238</v>
      </c>
      <c r="B44" s="11">
        <f t="shared" si="1"/>
        <v>2010</v>
      </c>
      <c r="C44" s="1">
        <v>450</v>
      </c>
      <c r="D44" s="1">
        <v>27</v>
      </c>
      <c r="E44" s="1">
        <v>6</v>
      </c>
      <c r="F44" s="1">
        <v>56</v>
      </c>
      <c r="G44" s="1">
        <v>12.44</v>
      </c>
      <c r="H44" s="1">
        <v>121</v>
      </c>
      <c r="I44" s="1">
        <v>26.89</v>
      </c>
      <c r="J44" s="1">
        <v>246</v>
      </c>
      <c r="K44" s="1">
        <v>54.67</v>
      </c>
      <c r="L44" s="1">
        <v>166</v>
      </c>
      <c r="M44" s="1">
        <v>36.89</v>
      </c>
      <c r="N44" s="1">
        <v>25</v>
      </c>
      <c r="O44" s="1">
        <v>5.56</v>
      </c>
      <c r="P44" s="1"/>
      <c r="Q44" s="8">
        <f t="shared" si="4"/>
        <v>52.464166666666671</v>
      </c>
    </row>
    <row r="45" spans="1:17">
      <c r="A45" s="7">
        <v>40269</v>
      </c>
      <c r="B45" s="11">
        <f>YEAR(A45)</f>
        <v>2010</v>
      </c>
      <c r="C45" s="1">
        <v>300</v>
      </c>
      <c r="D45" s="1">
        <v>12</v>
      </c>
      <c r="E45" s="1">
        <v>4</v>
      </c>
      <c r="F45" s="1">
        <v>67</v>
      </c>
      <c r="G45" s="1">
        <v>22.33</v>
      </c>
      <c r="H45" s="1">
        <v>75</v>
      </c>
      <c r="I45" s="1">
        <v>25</v>
      </c>
      <c r="J45" s="1">
        <v>146</v>
      </c>
      <c r="K45" s="1">
        <v>48.67</v>
      </c>
      <c r="L45" s="1">
        <v>126</v>
      </c>
      <c r="M45" s="1">
        <v>42</v>
      </c>
      <c r="N45" s="1">
        <v>20</v>
      </c>
      <c r="O45" s="1">
        <v>6.67</v>
      </c>
      <c r="P45" s="1"/>
      <c r="Q45" s="8">
        <f t="shared" si="4"/>
        <v>52.630833333333328</v>
      </c>
    </row>
    <row r="46" spans="1:17">
      <c r="A46" s="7">
        <v>40299</v>
      </c>
      <c r="B46" s="11">
        <f t="shared" si="1"/>
        <v>2010</v>
      </c>
      <c r="C46" s="1">
        <v>288</v>
      </c>
      <c r="D46" s="1">
        <v>18</v>
      </c>
      <c r="E46" s="1">
        <v>6.25</v>
      </c>
      <c r="F46" s="1">
        <v>28</v>
      </c>
      <c r="G46" s="1">
        <v>9.7200000000000006</v>
      </c>
      <c r="H46" s="1">
        <v>72</v>
      </c>
      <c r="I46" s="1">
        <v>25</v>
      </c>
      <c r="J46" s="1">
        <v>170</v>
      </c>
      <c r="K46" s="1">
        <v>59.03</v>
      </c>
      <c r="L46" s="1">
        <v>99</v>
      </c>
      <c r="M46" s="1">
        <v>34.380000000000003</v>
      </c>
      <c r="N46" s="1">
        <v>17</v>
      </c>
      <c r="O46" s="1">
        <v>5.9</v>
      </c>
      <c r="P46" s="1"/>
      <c r="Q46" s="8">
        <f t="shared" si="4"/>
        <v>50.317499999999995</v>
      </c>
    </row>
    <row r="47" spans="1:17">
      <c r="A47" s="7">
        <v>40330</v>
      </c>
      <c r="B47" s="11">
        <f t="shared" si="1"/>
        <v>2010</v>
      </c>
      <c r="C47" s="1">
        <v>689</v>
      </c>
      <c r="D47" s="1">
        <v>72</v>
      </c>
      <c r="E47" s="1">
        <v>10.45</v>
      </c>
      <c r="F47" s="1">
        <v>199</v>
      </c>
      <c r="G47" s="1">
        <v>28.88</v>
      </c>
      <c r="H47" s="1">
        <v>240</v>
      </c>
      <c r="I47" s="1">
        <v>34.83</v>
      </c>
      <c r="J47" s="1">
        <v>178</v>
      </c>
      <c r="K47" s="1">
        <v>25.83</v>
      </c>
      <c r="L47" s="1">
        <v>364</v>
      </c>
      <c r="M47" s="1">
        <v>52.83</v>
      </c>
      <c r="N47" s="1">
        <v>82</v>
      </c>
      <c r="O47" s="1">
        <v>11.9</v>
      </c>
      <c r="P47" s="1"/>
      <c r="Q47" s="8">
        <f t="shared" si="4"/>
        <v>51.524166666666666</v>
      </c>
    </row>
    <row r="48" spans="1:17">
      <c r="A48" s="7">
        <v>40360</v>
      </c>
      <c r="B48" s="11">
        <f t="shared" si="1"/>
        <v>2010</v>
      </c>
      <c r="C48" s="1">
        <v>720</v>
      </c>
      <c r="D48" s="1">
        <v>24</v>
      </c>
      <c r="E48" s="1">
        <v>3.33</v>
      </c>
      <c r="F48" s="1">
        <v>153</v>
      </c>
      <c r="G48" s="1">
        <v>21.25</v>
      </c>
      <c r="H48" s="1">
        <v>336</v>
      </c>
      <c r="I48" s="1">
        <v>46.67</v>
      </c>
      <c r="J48" s="1">
        <v>207</v>
      </c>
      <c r="K48" s="1">
        <v>28.75</v>
      </c>
      <c r="L48" s="1">
        <v>447</v>
      </c>
      <c r="M48" s="1">
        <v>62.08</v>
      </c>
      <c r="N48" s="1">
        <v>84</v>
      </c>
      <c r="O48" s="1">
        <v>11.67</v>
      </c>
      <c r="P48" s="1"/>
      <c r="Q48" s="8">
        <f t="shared" si="4"/>
        <v>51.280833333333334</v>
      </c>
    </row>
    <row r="49" spans="1:17">
      <c r="A49" s="7">
        <v>40391</v>
      </c>
      <c r="B49" s="11">
        <f t="shared" si="1"/>
        <v>2010</v>
      </c>
      <c r="C49" s="1">
        <v>624</v>
      </c>
      <c r="D49" s="1">
        <v>27</v>
      </c>
      <c r="E49" s="1">
        <v>4.33</v>
      </c>
      <c r="F49" s="1">
        <v>149</v>
      </c>
      <c r="G49" s="1">
        <v>23.88</v>
      </c>
      <c r="H49" s="1">
        <v>281</v>
      </c>
      <c r="I49" s="1">
        <v>45.03</v>
      </c>
      <c r="J49" s="1">
        <v>167</v>
      </c>
      <c r="K49" s="1">
        <v>26.76</v>
      </c>
      <c r="L49" s="1">
        <v>401</v>
      </c>
      <c r="M49" s="1">
        <v>64.260000000000005</v>
      </c>
      <c r="N49" s="1">
        <v>73</v>
      </c>
      <c r="O49" s="1">
        <v>11.7</v>
      </c>
      <c r="P49" s="1"/>
      <c r="Q49" s="8">
        <f t="shared" si="4"/>
        <v>52.106666666666662</v>
      </c>
    </row>
    <row r="50" spans="1:17">
      <c r="A50" s="7">
        <v>40422</v>
      </c>
      <c r="B50" s="11">
        <f t="shared" si="1"/>
        <v>2010</v>
      </c>
      <c r="C50" s="1">
        <v>714</v>
      </c>
      <c r="D50" s="1">
        <v>56</v>
      </c>
      <c r="E50" s="1">
        <v>7.84</v>
      </c>
      <c r="F50" s="1">
        <v>156</v>
      </c>
      <c r="G50" s="1">
        <v>21.85</v>
      </c>
      <c r="H50" s="1">
        <v>292</v>
      </c>
      <c r="I50" s="1">
        <v>40.9</v>
      </c>
      <c r="J50" s="1">
        <v>210</v>
      </c>
      <c r="K50" s="1">
        <v>29.41</v>
      </c>
      <c r="L50" s="1">
        <v>411</v>
      </c>
      <c r="M50" s="1">
        <v>57.56</v>
      </c>
      <c r="N50" s="1">
        <v>75</v>
      </c>
      <c r="O50" s="1">
        <v>10.5</v>
      </c>
      <c r="P50" s="1"/>
      <c r="Q50" s="8">
        <f t="shared" si="4"/>
        <v>51.784166666666671</v>
      </c>
    </row>
    <row r="51" spans="1:17">
      <c r="A51" s="7">
        <v>40452</v>
      </c>
      <c r="B51" s="11">
        <f t="shared" si="1"/>
        <v>2010</v>
      </c>
      <c r="C51" s="1">
        <v>753</v>
      </c>
      <c r="D51" s="1">
        <v>34</v>
      </c>
      <c r="E51" s="1">
        <v>4.5199999999999996</v>
      </c>
      <c r="F51" s="1">
        <v>142</v>
      </c>
      <c r="G51" s="1">
        <v>18.86</v>
      </c>
      <c r="H51" s="1">
        <v>327</v>
      </c>
      <c r="I51" s="1">
        <v>43.43</v>
      </c>
      <c r="J51" s="1">
        <v>250</v>
      </c>
      <c r="K51" s="1">
        <v>33.200000000000003</v>
      </c>
      <c r="L51" s="1">
        <v>438</v>
      </c>
      <c r="M51" s="1">
        <v>58.17</v>
      </c>
      <c r="N51" s="1">
        <v>64</v>
      </c>
      <c r="O51" s="1">
        <v>8.5</v>
      </c>
      <c r="P51" s="1"/>
      <c r="Q51" s="8">
        <f t="shared" si="4"/>
        <v>51.959166666666654</v>
      </c>
    </row>
    <row r="52" spans="1:17">
      <c r="A52" s="7">
        <v>40483</v>
      </c>
      <c r="B52" s="11">
        <f t="shared" si="1"/>
        <v>2010</v>
      </c>
      <c r="C52" s="1">
        <v>752</v>
      </c>
      <c r="D52" s="1">
        <v>29</v>
      </c>
      <c r="E52" s="1">
        <v>3.86</v>
      </c>
      <c r="F52" s="1">
        <v>158</v>
      </c>
      <c r="G52" s="1">
        <v>21.01</v>
      </c>
      <c r="H52" s="1">
        <v>336</v>
      </c>
      <c r="I52" s="1">
        <v>44.68</v>
      </c>
      <c r="J52" s="1">
        <v>229</v>
      </c>
      <c r="K52" s="1">
        <v>30.45</v>
      </c>
      <c r="L52" s="1">
        <v>468</v>
      </c>
      <c r="M52" s="1">
        <v>62.23</v>
      </c>
      <c r="N52" s="1">
        <v>98</v>
      </c>
      <c r="O52" s="1">
        <v>13.03</v>
      </c>
      <c r="P52" s="1"/>
      <c r="Q52" s="8">
        <f t="shared" si="4"/>
        <v>52.109999999999992</v>
      </c>
    </row>
    <row r="53" spans="1:17">
      <c r="A53" s="7">
        <v>40513</v>
      </c>
      <c r="B53" s="11">
        <f t="shared" si="1"/>
        <v>2010</v>
      </c>
      <c r="C53" s="1">
        <v>694</v>
      </c>
      <c r="D53" s="1">
        <v>30</v>
      </c>
      <c r="E53" s="1">
        <v>4.32</v>
      </c>
      <c r="F53" s="1">
        <v>175</v>
      </c>
      <c r="G53" s="1">
        <v>25.22</v>
      </c>
      <c r="H53" s="1">
        <v>350</v>
      </c>
      <c r="I53" s="1">
        <v>50.43</v>
      </c>
      <c r="J53" s="1">
        <v>139</v>
      </c>
      <c r="K53" s="1">
        <v>20.03</v>
      </c>
      <c r="L53" s="1">
        <v>498</v>
      </c>
      <c r="M53" s="1">
        <v>71.760000000000005</v>
      </c>
      <c r="N53" s="1">
        <v>92</v>
      </c>
      <c r="O53" s="1">
        <v>13.26</v>
      </c>
      <c r="P53" s="1"/>
      <c r="Q53" s="8">
        <f t="shared" si="4"/>
        <v>53.43333333333333</v>
      </c>
    </row>
    <row r="54" spans="1:17">
      <c r="A54" s="7">
        <v>40544</v>
      </c>
      <c r="B54" s="11">
        <f t="shared" si="1"/>
        <v>2011</v>
      </c>
      <c r="C54" s="1">
        <v>750</v>
      </c>
      <c r="D54" s="1">
        <v>21</v>
      </c>
      <c r="E54" s="1">
        <v>2.8</v>
      </c>
      <c r="F54" s="1">
        <v>196</v>
      </c>
      <c r="G54" s="1">
        <v>26.13</v>
      </c>
      <c r="H54" s="1">
        <v>379</v>
      </c>
      <c r="I54" s="1">
        <v>50.53</v>
      </c>
      <c r="J54" s="1">
        <v>154</v>
      </c>
      <c r="K54" s="1">
        <v>20.53</v>
      </c>
      <c r="L54" s="1">
        <v>542</v>
      </c>
      <c r="M54" s="1">
        <v>72.27</v>
      </c>
      <c r="N54" s="1">
        <v>134</v>
      </c>
      <c r="O54" s="1">
        <v>17.87</v>
      </c>
      <c r="P54" s="1"/>
      <c r="Q54" s="8">
        <f t="shared" si="4"/>
        <v>54.63</v>
      </c>
    </row>
    <row r="55" spans="1:17">
      <c r="A55" s="7">
        <v>40575</v>
      </c>
      <c r="B55" s="11">
        <f t="shared" si="1"/>
        <v>2011</v>
      </c>
      <c r="C55" s="1">
        <v>694</v>
      </c>
      <c r="D55" s="1">
        <v>30</v>
      </c>
      <c r="E55" s="1">
        <v>4.32</v>
      </c>
      <c r="F55" s="1">
        <v>156</v>
      </c>
      <c r="G55" s="1">
        <v>22.48</v>
      </c>
      <c r="H55" s="1">
        <v>276</v>
      </c>
      <c r="I55" s="1">
        <v>39.770000000000003</v>
      </c>
      <c r="J55" s="1">
        <v>232</v>
      </c>
      <c r="K55" s="1">
        <v>33.43</v>
      </c>
      <c r="L55" s="1">
        <v>383</v>
      </c>
      <c r="M55" s="1">
        <v>55.19</v>
      </c>
      <c r="N55" s="1">
        <v>89</v>
      </c>
      <c r="O55" s="1">
        <v>12.82</v>
      </c>
      <c r="P55" s="1"/>
      <c r="Q55" s="8">
        <f t="shared" si="4"/>
        <v>55.801666666666677</v>
      </c>
    </row>
    <row r="56" spans="1:17">
      <c r="A56" s="7">
        <v>40603</v>
      </c>
      <c r="B56" s="11">
        <f t="shared" si="1"/>
        <v>2011</v>
      </c>
      <c r="C56" s="1">
        <v>726</v>
      </c>
      <c r="D56" s="1">
        <v>33</v>
      </c>
      <c r="E56" s="1">
        <v>4.55</v>
      </c>
      <c r="F56" s="1">
        <v>194</v>
      </c>
      <c r="G56" s="1">
        <v>26.72</v>
      </c>
      <c r="H56" s="1">
        <v>288</v>
      </c>
      <c r="I56" s="1">
        <v>39.67</v>
      </c>
      <c r="J56" s="1">
        <v>211</v>
      </c>
      <c r="K56" s="1">
        <v>29.06</v>
      </c>
      <c r="L56" s="1">
        <v>449</v>
      </c>
      <c r="M56" s="1">
        <v>61.85</v>
      </c>
      <c r="N56" s="1">
        <v>39</v>
      </c>
      <c r="O56" s="1">
        <v>5.37</v>
      </c>
      <c r="P56" s="1"/>
      <c r="Q56" s="8">
        <f t="shared" si="4"/>
        <v>57.881666666666668</v>
      </c>
    </row>
    <row r="57" spans="1:17">
      <c r="A57" s="7">
        <v>40634</v>
      </c>
      <c r="B57" s="11">
        <f t="shared" si="1"/>
        <v>2011</v>
      </c>
      <c r="C57" s="1">
        <v>740</v>
      </c>
      <c r="D57" s="1">
        <v>36</v>
      </c>
      <c r="E57" s="1">
        <v>4.8600000000000003</v>
      </c>
      <c r="F57" s="1">
        <v>259</v>
      </c>
      <c r="G57" s="1">
        <v>35</v>
      </c>
      <c r="H57" s="1">
        <v>309</v>
      </c>
      <c r="I57" s="1">
        <v>41.76</v>
      </c>
      <c r="J57" s="1">
        <v>136</v>
      </c>
      <c r="K57" s="1">
        <v>18.38</v>
      </c>
      <c r="L57" s="1">
        <v>522</v>
      </c>
      <c r="M57" s="1">
        <v>70.540000000000006</v>
      </c>
      <c r="N57" s="1">
        <v>74</v>
      </c>
      <c r="O57" s="1">
        <v>10</v>
      </c>
      <c r="P57" s="1"/>
      <c r="Q57" s="8">
        <f t="shared" si="4"/>
        <v>60.26</v>
      </c>
    </row>
    <row r="58" spans="1:17">
      <c r="A58" s="7">
        <v>40664</v>
      </c>
      <c r="B58" s="11">
        <f t="shared" si="1"/>
        <v>2011</v>
      </c>
      <c r="C58" s="1">
        <v>708</v>
      </c>
      <c r="D58" s="1">
        <v>47</v>
      </c>
      <c r="E58" s="1">
        <v>6.64</v>
      </c>
      <c r="F58" s="1">
        <v>188</v>
      </c>
      <c r="G58" s="1">
        <v>26.55</v>
      </c>
      <c r="H58" s="1">
        <v>371</v>
      </c>
      <c r="I58" s="1">
        <v>52.4</v>
      </c>
      <c r="J58" s="1">
        <v>102</v>
      </c>
      <c r="K58" s="1">
        <v>14.41</v>
      </c>
      <c r="L58" s="1">
        <v>525</v>
      </c>
      <c r="M58" s="1">
        <v>74.150000000000006</v>
      </c>
      <c r="N58" s="1">
        <v>64</v>
      </c>
      <c r="O58" s="1">
        <v>9.0399999999999991</v>
      </c>
      <c r="P58" s="1"/>
      <c r="Q58" s="8">
        <f t="shared" si="4"/>
        <v>63.574166666666663</v>
      </c>
    </row>
    <row r="59" spans="1:17">
      <c r="A59" s="7">
        <v>40695</v>
      </c>
      <c r="B59" s="11">
        <f t="shared" si="1"/>
        <v>2011</v>
      </c>
      <c r="C59" s="1">
        <v>728</v>
      </c>
      <c r="D59" s="1">
        <v>69</v>
      </c>
      <c r="E59" s="1">
        <v>9.48</v>
      </c>
      <c r="F59" s="1">
        <v>162</v>
      </c>
      <c r="G59" s="1">
        <v>22.25</v>
      </c>
      <c r="H59" s="1">
        <v>370</v>
      </c>
      <c r="I59" s="1">
        <v>50.82</v>
      </c>
      <c r="J59" s="1">
        <v>127</v>
      </c>
      <c r="K59" s="1">
        <v>17.45</v>
      </c>
      <c r="L59" s="1">
        <v>497</v>
      </c>
      <c r="M59" s="1">
        <v>68.27</v>
      </c>
      <c r="N59" s="1">
        <v>44</v>
      </c>
      <c r="O59" s="1">
        <v>6.04</v>
      </c>
      <c r="P59" s="1"/>
      <c r="Q59" s="8">
        <f t="shared" si="4"/>
        <v>64.860833333333332</v>
      </c>
    </row>
    <row r="60" spans="1:17">
      <c r="A60" s="7">
        <v>40725</v>
      </c>
      <c r="B60" s="11">
        <f t="shared" si="1"/>
        <v>2011</v>
      </c>
      <c r="C60" s="1">
        <v>696</v>
      </c>
      <c r="D60" s="1">
        <v>11</v>
      </c>
      <c r="E60" s="1">
        <v>1.58</v>
      </c>
      <c r="F60" s="1">
        <v>137</v>
      </c>
      <c r="G60" s="1">
        <v>19.68</v>
      </c>
      <c r="H60" s="1">
        <v>359</v>
      </c>
      <c r="I60" s="1">
        <v>51.58</v>
      </c>
      <c r="J60" s="1">
        <v>189</v>
      </c>
      <c r="K60" s="1">
        <v>27.16</v>
      </c>
      <c r="L60" s="1">
        <v>463</v>
      </c>
      <c r="M60" s="1">
        <v>66.52</v>
      </c>
      <c r="N60" s="1">
        <v>94</v>
      </c>
      <c r="O60" s="1">
        <v>13.51</v>
      </c>
      <c r="P60" s="1"/>
      <c r="Q60" s="8">
        <f t="shared" si="4"/>
        <v>65.230833333333337</v>
      </c>
    </row>
    <row r="61" spans="1:17">
      <c r="A61" s="7">
        <v>40756</v>
      </c>
      <c r="B61" s="11">
        <f t="shared" si="1"/>
        <v>2011</v>
      </c>
      <c r="C61" s="1">
        <v>700</v>
      </c>
      <c r="D61" s="1">
        <v>51</v>
      </c>
      <c r="E61" s="1">
        <v>7.29</v>
      </c>
      <c r="F61" s="1">
        <v>134</v>
      </c>
      <c r="G61" s="1">
        <v>19.14</v>
      </c>
      <c r="H61" s="1">
        <v>311</v>
      </c>
      <c r="I61" s="1">
        <v>44.43</v>
      </c>
      <c r="J61" s="1">
        <v>204</v>
      </c>
      <c r="K61" s="1">
        <v>29.14</v>
      </c>
      <c r="L61" s="1">
        <v>422</v>
      </c>
      <c r="M61" s="1">
        <v>60.29</v>
      </c>
      <c r="N61" s="1">
        <v>58</v>
      </c>
      <c r="O61" s="1">
        <v>8.2899999999999991</v>
      </c>
      <c r="P61" s="1"/>
      <c r="Q61" s="8">
        <f t="shared" si="4"/>
        <v>64.899999999999991</v>
      </c>
    </row>
    <row r="62" spans="1:17">
      <c r="A62" s="7">
        <v>40787</v>
      </c>
      <c r="B62" s="11">
        <f t="shared" si="1"/>
        <v>2011</v>
      </c>
      <c r="C62" s="1">
        <v>744</v>
      </c>
      <c r="D62" s="1">
        <v>44</v>
      </c>
      <c r="E62" s="1">
        <v>5.91</v>
      </c>
      <c r="F62" s="1">
        <v>128</v>
      </c>
      <c r="G62" s="1">
        <v>17.2</v>
      </c>
      <c r="H62" s="1">
        <v>356</v>
      </c>
      <c r="I62" s="1">
        <v>47.85</v>
      </c>
      <c r="J62" s="1">
        <v>216</v>
      </c>
      <c r="K62" s="1">
        <v>29.03</v>
      </c>
      <c r="L62" s="1">
        <v>461</v>
      </c>
      <c r="M62" s="1">
        <v>61.96</v>
      </c>
      <c r="N62" s="1">
        <v>76</v>
      </c>
      <c r="O62" s="1">
        <v>10.220000000000001</v>
      </c>
      <c r="P62" s="1"/>
      <c r="Q62" s="8">
        <f t="shared" si="4"/>
        <v>65.266666666666666</v>
      </c>
    </row>
    <row r="63" spans="1:17">
      <c r="A63" s="7">
        <v>40817</v>
      </c>
      <c r="B63" s="11">
        <f t="shared" si="1"/>
        <v>2011</v>
      </c>
      <c r="C63" s="1">
        <v>742</v>
      </c>
      <c r="D63" s="1">
        <v>42</v>
      </c>
      <c r="E63" s="1">
        <v>5.66</v>
      </c>
      <c r="F63" s="1">
        <v>118</v>
      </c>
      <c r="G63" s="1">
        <v>15.9</v>
      </c>
      <c r="H63" s="1">
        <v>390</v>
      </c>
      <c r="I63" s="1">
        <v>52.56</v>
      </c>
      <c r="J63" s="1">
        <v>192</v>
      </c>
      <c r="K63" s="1">
        <v>25.88</v>
      </c>
      <c r="L63" s="1">
        <v>478</v>
      </c>
      <c r="M63" s="1">
        <v>64.42</v>
      </c>
      <c r="N63" s="1">
        <v>103</v>
      </c>
      <c r="O63" s="1">
        <v>13.88</v>
      </c>
      <c r="P63" s="1"/>
      <c r="Q63" s="8">
        <f t="shared" si="4"/>
        <v>65.787499999999994</v>
      </c>
    </row>
    <row r="64" spans="1:17">
      <c r="A64" s="7">
        <v>40848</v>
      </c>
      <c r="B64" s="11">
        <f t="shared" si="1"/>
        <v>2011</v>
      </c>
      <c r="C64" s="1">
        <v>681</v>
      </c>
      <c r="D64" s="1">
        <v>48</v>
      </c>
      <c r="E64" s="1">
        <v>7.05</v>
      </c>
      <c r="F64" s="1">
        <v>194</v>
      </c>
      <c r="G64" s="1">
        <v>28.49</v>
      </c>
      <c r="H64" s="1">
        <v>279</v>
      </c>
      <c r="I64" s="1">
        <v>40.97</v>
      </c>
      <c r="J64" s="1">
        <v>160</v>
      </c>
      <c r="K64" s="1">
        <v>23.49</v>
      </c>
      <c r="L64" s="1">
        <v>420</v>
      </c>
      <c r="M64" s="1">
        <v>61.67</v>
      </c>
      <c r="N64" s="1">
        <v>83</v>
      </c>
      <c r="O64" s="1">
        <v>12.19</v>
      </c>
      <c r="P64" s="1"/>
      <c r="Q64" s="8">
        <f t="shared" si="4"/>
        <v>65.740833333333327</v>
      </c>
    </row>
    <row r="65" spans="1:17">
      <c r="A65" s="7">
        <v>40878</v>
      </c>
      <c r="B65" s="11">
        <f t="shared" si="1"/>
        <v>2011</v>
      </c>
      <c r="C65" s="1">
        <v>748</v>
      </c>
      <c r="D65" s="1">
        <v>41</v>
      </c>
      <c r="E65" s="1">
        <v>5.48</v>
      </c>
      <c r="F65" s="1">
        <v>158</v>
      </c>
      <c r="G65" s="1">
        <v>21.12</v>
      </c>
      <c r="H65" s="1">
        <v>362</v>
      </c>
      <c r="I65" s="1">
        <v>48.4</v>
      </c>
      <c r="J65" s="1">
        <v>187</v>
      </c>
      <c r="K65" s="1">
        <v>25</v>
      </c>
      <c r="L65" s="1">
        <v>481</v>
      </c>
      <c r="M65" s="1">
        <v>64.3</v>
      </c>
      <c r="N65" s="1">
        <v>114</v>
      </c>
      <c r="O65" s="1">
        <v>15.24</v>
      </c>
      <c r="P65" s="1"/>
      <c r="Q65" s="8">
        <f t="shared" si="4"/>
        <v>65.119166666666658</v>
      </c>
    </row>
    <row r="66" spans="1:17">
      <c r="A66" s="7">
        <v>40909</v>
      </c>
      <c r="B66" s="11">
        <f t="shared" si="1"/>
        <v>2012</v>
      </c>
      <c r="C66" s="1">
        <v>696</v>
      </c>
      <c r="D66" s="1">
        <v>50</v>
      </c>
      <c r="E66" s="1">
        <v>7.18</v>
      </c>
      <c r="F66" s="1">
        <v>159</v>
      </c>
      <c r="G66" s="1">
        <v>22.84</v>
      </c>
      <c r="H66" s="1">
        <v>337</v>
      </c>
      <c r="I66" s="1">
        <v>48.42</v>
      </c>
      <c r="J66" s="1">
        <v>142</v>
      </c>
      <c r="K66" s="1">
        <v>20.399999999999999</v>
      </c>
      <c r="L66" s="1">
        <v>469</v>
      </c>
      <c r="M66" s="1">
        <v>67.39</v>
      </c>
      <c r="N66" s="1">
        <v>82</v>
      </c>
      <c r="O66" s="1">
        <v>11.78</v>
      </c>
      <c r="P66" s="1"/>
      <c r="Q66" s="8">
        <f t="shared" si="4"/>
        <v>64.712499999999991</v>
      </c>
    </row>
    <row r="67" spans="1:17">
      <c r="A67" s="7">
        <v>40940</v>
      </c>
      <c r="B67" s="11">
        <f t="shared" si="1"/>
        <v>2012</v>
      </c>
      <c r="C67" s="1">
        <v>672</v>
      </c>
      <c r="D67" s="1">
        <v>47</v>
      </c>
      <c r="E67" s="1">
        <v>6.99</v>
      </c>
      <c r="F67" s="1">
        <v>119</v>
      </c>
      <c r="G67" s="1">
        <v>17.71</v>
      </c>
      <c r="H67" s="1">
        <v>323</v>
      </c>
      <c r="I67" s="1">
        <v>48.07</v>
      </c>
      <c r="J67" s="1">
        <v>171</v>
      </c>
      <c r="K67" s="1">
        <v>25.45</v>
      </c>
      <c r="L67" s="1">
        <v>406</v>
      </c>
      <c r="M67" s="1">
        <v>60.42</v>
      </c>
      <c r="N67" s="1">
        <v>110</v>
      </c>
      <c r="O67" s="1">
        <v>16.37</v>
      </c>
      <c r="P67" s="1"/>
      <c r="Q67" s="8">
        <f t="shared" si="4"/>
        <v>65.148333333333326</v>
      </c>
    </row>
    <row r="68" spans="1:17">
      <c r="A68" s="7">
        <v>40969</v>
      </c>
      <c r="B68" s="11">
        <f t="shared" si="1"/>
        <v>2012</v>
      </c>
      <c r="C68" s="1">
        <v>720</v>
      </c>
      <c r="D68" s="1">
        <v>26</v>
      </c>
      <c r="E68" s="1">
        <v>3.61</v>
      </c>
      <c r="F68" s="1">
        <v>108</v>
      </c>
      <c r="G68" s="1">
        <v>15</v>
      </c>
      <c r="H68" s="1">
        <v>388</v>
      </c>
      <c r="I68" s="1">
        <v>53.89</v>
      </c>
      <c r="J68" s="1">
        <v>186</v>
      </c>
      <c r="K68" s="1">
        <v>25.83</v>
      </c>
      <c r="L68" s="1">
        <v>473</v>
      </c>
      <c r="M68" s="1">
        <v>65.69</v>
      </c>
      <c r="N68" s="1">
        <v>103</v>
      </c>
      <c r="O68" s="1">
        <v>14.31</v>
      </c>
      <c r="P68" s="1"/>
      <c r="Q68" s="8">
        <f t="shared" si="4"/>
        <v>65.46833333333332</v>
      </c>
    </row>
    <row r="69" spans="1:17">
      <c r="A69" s="7">
        <v>41000</v>
      </c>
      <c r="B69" s="11">
        <f t="shared" ref="B69:B74" si="5">YEAR(A69)</f>
        <v>2012</v>
      </c>
      <c r="C69" s="1">
        <v>528</v>
      </c>
      <c r="D69" s="1">
        <v>39</v>
      </c>
      <c r="E69" s="1">
        <v>7.39</v>
      </c>
      <c r="F69" s="1">
        <v>79</v>
      </c>
      <c r="G69" s="1">
        <v>14.96</v>
      </c>
      <c r="H69" s="1">
        <v>239</v>
      </c>
      <c r="I69" s="1">
        <v>45.27</v>
      </c>
      <c r="J69" s="1">
        <v>171</v>
      </c>
      <c r="K69" s="1">
        <v>32.39</v>
      </c>
      <c r="L69" s="1">
        <v>301</v>
      </c>
      <c r="M69" s="1">
        <v>57.01</v>
      </c>
      <c r="N69" s="1">
        <v>54</v>
      </c>
      <c r="O69" s="1">
        <v>10.23</v>
      </c>
      <c r="P69" s="1"/>
      <c r="Q69" s="8">
        <f t="shared" si="4"/>
        <v>64.340833333333322</v>
      </c>
    </row>
    <row r="70" spans="1:17">
      <c r="A70" s="7">
        <v>41030</v>
      </c>
      <c r="B70" s="11">
        <f t="shared" si="5"/>
        <v>2012</v>
      </c>
      <c r="C70" s="1">
        <v>534</v>
      </c>
      <c r="D70" s="1">
        <v>29</v>
      </c>
      <c r="E70" s="1">
        <v>5.43</v>
      </c>
      <c r="F70" s="1">
        <v>113</v>
      </c>
      <c r="G70" s="1">
        <v>21.16</v>
      </c>
      <c r="H70" s="1">
        <v>193</v>
      </c>
      <c r="I70" s="1">
        <v>36.14</v>
      </c>
      <c r="J70" s="1">
        <v>199</v>
      </c>
      <c r="K70" s="1">
        <v>37.270000000000003</v>
      </c>
      <c r="L70" s="1">
        <v>292</v>
      </c>
      <c r="M70" s="1">
        <v>54.68</v>
      </c>
      <c r="N70" s="1">
        <v>41</v>
      </c>
      <c r="O70" s="1">
        <v>7.68</v>
      </c>
      <c r="P70" s="1"/>
      <c r="Q70" s="8">
        <f t="shared" si="4"/>
        <v>62.718333333333334</v>
      </c>
    </row>
    <row r="71" spans="1:17">
      <c r="A71" s="7">
        <v>41061</v>
      </c>
      <c r="B71" s="11">
        <f t="shared" si="5"/>
        <v>2012</v>
      </c>
      <c r="C71" s="1">
        <v>450</v>
      </c>
      <c r="D71" s="1">
        <v>32</v>
      </c>
      <c r="E71" s="1">
        <v>7.11</v>
      </c>
      <c r="F71" s="1">
        <v>88</v>
      </c>
      <c r="G71" s="1">
        <v>19.559999999999999</v>
      </c>
      <c r="H71" s="1">
        <v>198</v>
      </c>
      <c r="I71" s="1">
        <v>44</v>
      </c>
      <c r="J71" s="1">
        <v>132</v>
      </c>
      <c r="K71" s="1">
        <v>29.33</v>
      </c>
      <c r="L71" s="1">
        <v>266</v>
      </c>
      <c r="M71" s="1">
        <v>59.11</v>
      </c>
      <c r="N71" s="1">
        <v>51</v>
      </c>
      <c r="O71" s="1">
        <v>11.33</v>
      </c>
      <c r="P71" s="1"/>
      <c r="Q71" s="8">
        <f t="shared" si="4"/>
        <v>61.955000000000005</v>
      </c>
    </row>
    <row r="72" spans="1:17">
      <c r="A72" s="7">
        <v>41091</v>
      </c>
      <c r="B72" s="11">
        <f t="shared" si="5"/>
        <v>2012</v>
      </c>
      <c r="C72" s="1">
        <v>534</v>
      </c>
      <c r="D72" s="1">
        <v>30</v>
      </c>
      <c r="E72" s="1">
        <v>5.62</v>
      </c>
      <c r="F72" s="1">
        <v>84</v>
      </c>
      <c r="G72" s="1">
        <v>15.73</v>
      </c>
      <c r="H72" s="1">
        <v>265</v>
      </c>
      <c r="I72" s="1">
        <v>49.63</v>
      </c>
      <c r="J72" s="1">
        <v>155</v>
      </c>
      <c r="K72" s="1">
        <v>29.03</v>
      </c>
      <c r="L72" s="1">
        <v>340</v>
      </c>
      <c r="M72" s="1">
        <v>63.67</v>
      </c>
      <c r="N72" s="1">
        <v>73</v>
      </c>
      <c r="O72" s="1">
        <v>13.67</v>
      </c>
      <c r="P72" s="1"/>
      <c r="Q72" s="8">
        <f t="shared" si="4"/>
        <v>61.717500000000001</v>
      </c>
    </row>
    <row r="73" spans="1:17">
      <c r="A73" s="7">
        <v>41122</v>
      </c>
      <c r="B73" s="11">
        <f t="shared" si="5"/>
        <v>2012</v>
      </c>
      <c r="C73" s="1">
        <v>480</v>
      </c>
      <c r="D73" s="1">
        <v>20</v>
      </c>
      <c r="E73" s="1">
        <v>4.17</v>
      </c>
      <c r="F73" s="1">
        <v>85</v>
      </c>
      <c r="G73" s="1">
        <v>17.71</v>
      </c>
      <c r="H73" s="1">
        <v>260</v>
      </c>
      <c r="I73" s="1">
        <v>54.17</v>
      </c>
      <c r="J73" s="1">
        <v>115</v>
      </c>
      <c r="K73" s="1">
        <v>23.96</v>
      </c>
      <c r="L73" s="1">
        <v>320</v>
      </c>
      <c r="M73" s="1">
        <v>66.67</v>
      </c>
      <c r="N73" s="1">
        <v>63</v>
      </c>
      <c r="O73" s="1">
        <v>13.12</v>
      </c>
      <c r="P73" s="1"/>
      <c r="Q73" s="8">
        <f t="shared" si="4"/>
        <v>62.24916666666666</v>
      </c>
    </row>
    <row r="74" spans="1:17">
      <c r="A74" s="7">
        <v>41153</v>
      </c>
      <c r="B74" s="11">
        <f t="shared" si="5"/>
        <v>2012</v>
      </c>
      <c r="C74" s="1">
        <v>474</v>
      </c>
      <c r="D74" s="1">
        <v>24</v>
      </c>
      <c r="E74" s="1">
        <v>5.0599999999999996</v>
      </c>
      <c r="F74" s="1">
        <v>124</v>
      </c>
      <c r="G74" s="1">
        <v>26.16</v>
      </c>
      <c r="H74" s="1">
        <v>230</v>
      </c>
      <c r="I74" s="1">
        <v>48.52</v>
      </c>
      <c r="J74" s="1">
        <v>96</v>
      </c>
      <c r="K74" s="1">
        <v>20.25</v>
      </c>
      <c r="L74" s="1">
        <v>312</v>
      </c>
      <c r="M74" s="1">
        <v>65.819999999999993</v>
      </c>
      <c r="N74" s="1">
        <v>39</v>
      </c>
      <c r="O74" s="1">
        <v>8.23</v>
      </c>
      <c r="P74" s="1"/>
      <c r="Q74" s="8">
        <f t="shared" si="4"/>
        <v>62.570833333333326</v>
      </c>
    </row>
    <row r="75" spans="1:17">
      <c r="A75" s="7">
        <v>41183</v>
      </c>
      <c r="B75" s="11">
        <f>YEAR(A75)</f>
        <v>2012</v>
      </c>
      <c r="C75" s="1">
        <v>462</v>
      </c>
      <c r="D75" s="1">
        <v>19</v>
      </c>
      <c r="E75" s="1">
        <v>4.1100000000000003</v>
      </c>
      <c r="F75" s="1">
        <v>55</v>
      </c>
      <c r="G75" s="1">
        <v>11.9</v>
      </c>
      <c r="H75" s="1">
        <v>263</v>
      </c>
      <c r="I75" s="1">
        <v>56.93</v>
      </c>
      <c r="J75" s="1">
        <v>125</v>
      </c>
      <c r="K75" s="1">
        <v>27.06</v>
      </c>
      <c r="L75" s="1">
        <v>301</v>
      </c>
      <c r="M75" s="1">
        <v>65.150000000000006</v>
      </c>
      <c r="N75" s="1">
        <v>56</v>
      </c>
      <c r="O75" s="1">
        <v>12.12</v>
      </c>
      <c r="P75" s="1"/>
      <c r="Q75" s="8">
        <f t="shared" si="4"/>
        <v>62.631666666666668</v>
      </c>
    </row>
    <row r="76" spans="1:17">
      <c r="A76" s="7">
        <v>41214</v>
      </c>
      <c r="B76" s="11">
        <f t="shared" ref="B76:B96" si="6">YEAR(A76)</f>
        <v>2012</v>
      </c>
      <c r="C76" s="1">
        <v>516</v>
      </c>
      <c r="D76" s="1">
        <v>24</v>
      </c>
      <c r="E76" s="1">
        <v>4.6500000000000004</v>
      </c>
      <c r="F76" s="1">
        <v>102</v>
      </c>
      <c r="G76" s="1">
        <v>19.77</v>
      </c>
      <c r="H76" s="1">
        <v>272</v>
      </c>
      <c r="I76" s="1">
        <v>52.71</v>
      </c>
      <c r="J76" s="1">
        <v>118</v>
      </c>
      <c r="K76" s="1">
        <v>22.87</v>
      </c>
      <c r="L76" s="1">
        <v>352</v>
      </c>
      <c r="M76" s="1">
        <v>68.22</v>
      </c>
      <c r="N76" s="1">
        <v>81</v>
      </c>
      <c r="O76" s="1">
        <v>15.7</v>
      </c>
      <c r="P76" s="1"/>
      <c r="Q76" s="8">
        <f t="shared" si="4"/>
        <v>63.177500000000002</v>
      </c>
    </row>
    <row r="77" spans="1:17">
      <c r="A77" s="7">
        <v>41244</v>
      </c>
      <c r="B77" s="11">
        <f t="shared" si="6"/>
        <v>2012</v>
      </c>
      <c r="C77" s="1">
        <v>564</v>
      </c>
      <c r="D77" s="1">
        <v>47</v>
      </c>
      <c r="E77" s="1">
        <v>8.33</v>
      </c>
      <c r="F77" s="1">
        <v>102</v>
      </c>
      <c r="G77" s="1">
        <v>18.09</v>
      </c>
      <c r="H77" s="1">
        <v>296</v>
      </c>
      <c r="I77" s="1">
        <v>52.48</v>
      </c>
      <c r="J77" s="1">
        <v>119</v>
      </c>
      <c r="K77" s="1">
        <v>21.1</v>
      </c>
      <c r="L77" s="1">
        <v>386</v>
      </c>
      <c r="M77" s="1">
        <v>68.44</v>
      </c>
      <c r="N77" s="1">
        <v>113</v>
      </c>
      <c r="O77" s="1">
        <v>20.04</v>
      </c>
      <c r="P77" s="1"/>
      <c r="Q77" s="8">
        <f t="shared" si="4"/>
        <v>63.522500000000001</v>
      </c>
    </row>
    <row r="78" spans="1:17">
      <c r="A78" s="7">
        <v>41275</v>
      </c>
      <c r="B78" s="11">
        <f t="shared" si="6"/>
        <v>2013</v>
      </c>
      <c r="C78" s="1">
        <v>570</v>
      </c>
      <c r="D78" s="1">
        <v>82</v>
      </c>
      <c r="E78" s="1">
        <v>14.39</v>
      </c>
      <c r="F78" s="1">
        <v>126</v>
      </c>
      <c r="G78" s="1">
        <v>22.11</v>
      </c>
      <c r="H78" s="1">
        <v>217</v>
      </c>
      <c r="I78" s="1">
        <v>38.07</v>
      </c>
      <c r="J78" s="1">
        <v>142</v>
      </c>
      <c r="K78" s="1">
        <v>24.91</v>
      </c>
      <c r="L78" s="1">
        <v>310</v>
      </c>
      <c r="M78" s="1">
        <v>54.39</v>
      </c>
      <c r="N78" s="1">
        <v>84</v>
      </c>
      <c r="O78" s="1">
        <v>14.74</v>
      </c>
      <c r="P78" s="1"/>
      <c r="Q78" s="8">
        <f t="shared" si="4"/>
        <v>62.439166666666672</v>
      </c>
    </row>
    <row r="79" spans="1:17">
      <c r="A79" s="7">
        <v>41306</v>
      </c>
      <c r="B79" s="11">
        <f t="shared" si="6"/>
        <v>2013</v>
      </c>
      <c r="C79" s="1">
        <v>636</v>
      </c>
      <c r="D79" s="1">
        <v>40</v>
      </c>
      <c r="E79" s="1">
        <v>6.29</v>
      </c>
      <c r="F79" s="1">
        <v>94</v>
      </c>
      <c r="G79" s="1">
        <v>14.78</v>
      </c>
      <c r="H79" s="1">
        <v>349</v>
      </c>
      <c r="I79" s="1">
        <v>54.87</v>
      </c>
      <c r="J79" s="1">
        <v>153</v>
      </c>
      <c r="K79" s="1">
        <v>24.06</v>
      </c>
      <c r="L79" s="1">
        <v>421</v>
      </c>
      <c r="M79" s="1">
        <v>66.19</v>
      </c>
      <c r="N79" s="1">
        <v>116</v>
      </c>
      <c r="O79" s="1">
        <v>18.239999999999998</v>
      </c>
      <c r="P79" s="1"/>
      <c r="Q79" s="8">
        <f t="shared" si="4"/>
        <v>62.919999999999995</v>
      </c>
    </row>
    <row r="80" spans="1:17">
      <c r="A80" s="7">
        <v>41334</v>
      </c>
      <c r="B80" s="11">
        <f t="shared" si="6"/>
        <v>2013</v>
      </c>
      <c r="C80" s="1">
        <v>690</v>
      </c>
      <c r="D80" s="1">
        <v>56</v>
      </c>
      <c r="E80" s="1">
        <v>8.1199999999999992</v>
      </c>
      <c r="F80" s="1">
        <v>86</v>
      </c>
      <c r="G80" s="1">
        <v>12.46</v>
      </c>
      <c r="H80" s="1">
        <v>425</v>
      </c>
      <c r="I80" s="1">
        <v>61.59</v>
      </c>
      <c r="J80" s="1">
        <v>123</v>
      </c>
      <c r="K80" s="1">
        <v>17.829999999999998</v>
      </c>
      <c r="L80" s="1">
        <v>493</v>
      </c>
      <c r="M80" s="1">
        <v>71.45</v>
      </c>
      <c r="N80" s="1">
        <v>110</v>
      </c>
      <c r="O80" s="1">
        <v>15.94</v>
      </c>
      <c r="P80" s="1"/>
      <c r="Q80" s="8">
        <f t="shared" ref="Q80:Q96" si="7">AVERAGE(M69:M80)</f>
        <v>63.4</v>
      </c>
    </row>
    <row r="81" spans="1:17">
      <c r="A81" s="7">
        <v>41365</v>
      </c>
      <c r="B81" s="11">
        <f t="shared" si="6"/>
        <v>2013</v>
      </c>
      <c r="C81" s="1">
        <v>678</v>
      </c>
      <c r="D81" s="1">
        <v>36</v>
      </c>
      <c r="E81" s="1">
        <v>5.31</v>
      </c>
      <c r="F81" s="1">
        <v>102</v>
      </c>
      <c r="G81" s="1">
        <v>15.04</v>
      </c>
      <c r="H81" s="1">
        <v>448</v>
      </c>
      <c r="I81" s="1">
        <v>66.08</v>
      </c>
      <c r="J81" s="1">
        <v>92</v>
      </c>
      <c r="K81" s="1">
        <v>13.57</v>
      </c>
      <c r="L81" s="1">
        <v>523</v>
      </c>
      <c r="M81" s="1">
        <v>77.14</v>
      </c>
      <c r="N81" s="1">
        <v>130</v>
      </c>
      <c r="O81" s="1">
        <v>19.170000000000002</v>
      </c>
      <c r="P81" s="1"/>
      <c r="Q81" s="8">
        <f t="shared" si="7"/>
        <v>65.077500000000015</v>
      </c>
    </row>
    <row r="82" spans="1:17">
      <c r="A82" s="7">
        <v>41395</v>
      </c>
      <c r="B82" s="11">
        <f t="shared" si="6"/>
        <v>2013</v>
      </c>
      <c r="C82" s="1">
        <v>639</v>
      </c>
      <c r="D82" s="1">
        <v>40</v>
      </c>
      <c r="E82" s="1">
        <v>6.26</v>
      </c>
      <c r="F82" s="1">
        <v>75</v>
      </c>
      <c r="G82" s="1">
        <v>11.74</v>
      </c>
      <c r="H82" s="1">
        <v>435</v>
      </c>
      <c r="I82" s="1">
        <v>68.08</v>
      </c>
      <c r="J82" s="1">
        <v>89</v>
      </c>
      <c r="K82" s="1">
        <v>13.93</v>
      </c>
      <c r="L82" s="1">
        <v>480</v>
      </c>
      <c r="M82" s="1">
        <v>75.12</v>
      </c>
      <c r="N82" s="1">
        <v>143</v>
      </c>
      <c r="O82" s="1">
        <v>22.38</v>
      </c>
      <c r="P82" s="1"/>
      <c r="Q82" s="8">
        <f t="shared" si="7"/>
        <v>66.780833333333334</v>
      </c>
    </row>
    <row r="83" spans="1:17">
      <c r="A83" s="7">
        <v>41426</v>
      </c>
      <c r="B83" s="11">
        <f t="shared" si="6"/>
        <v>2013</v>
      </c>
      <c r="C83" s="1">
        <v>723</v>
      </c>
      <c r="D83" s="1">
        <v>69</v>
      </c>
      <c r="E83" s="1">
        <v>9.5399999999999991</v>
      </c>
      <c r="F83" s="1">
        <v>105</v>
      </c>
      <c r="G83" s="1">
        <v>14.52</v>
      </c>
      <c r="H83" s="1">
        <v>464</v>
      </c>
      <c r="I83" s="1">
        <v>64.180000000000007</v>
      </c>
      <c r="J83" s="1">
        <v>85</v>
      </c>
      <c r="K83" s="1">
        <v>11.76</v>
      </c>
      <c r="L83" s="1">
        <v>538</v>
      </c>
      <c r="M83" s="1">
        <v>74.41</v>
      </c>
      <c r="N83" s="1">
        <v>105</v>
      </c>
      <c r="O83" s="1">
        <v>14.52</v>
      </c>
      <c r="P83" s="1"/>
      <c r="Q83" s="8">
        <f t="shared" si="7"/>
        <v>68.055833333333325</v>
      </c>
    </row>
    <row r="84" spans="1:17">
      <c r="A84" s="7">
        <v>41456</v>
      </c>
      <c r="B84" s="11">
        <f t="shared" si="6"/>
        <v>2013</v>
      </c>
      <c r="C84" s="1">
        <v>51</v>
      </c>
      <c r="D84" s="1">
        <v>3</v>
      </c>
      <c r="E84" s="1">
        <v>5.88</v>
      </c>
      <c r="F84" s="1">
        <v>9</v>
      </c>
      <c r="G84" s="1">
        <v>17.649999999999999</v>
      </c>
      <c r="H84" s="1">
        <v>32</v>
      </c>
      <c r="I84" s="1">
        <v>62.75</v>
      </c>
      <c r="J84" s="1">
        <v>7</v>
      </c>
      <c r="K84" s="1">
        <v>13.73</v>
      </c>
      <c r="L84" s="1">
        <v>41</v>
      </c>
      <c r="M84" s="1">
        <v>80.39</v>
      </c>
      <c r="N84" s="1">
        <v>3</v>
      </c>
      <c r="O84" s="1">
        <v>5.88</v>
      </c>
      <c r="P84" s="1"/>
      <c r="Q84" s="8">
        <f t="shared" si="7"/>
        <v>69.44916666666667</v>
      </c>
    </row>
    <row r="85" spans="1:17">
      <c r="A85" s="7">
        <v>41487</v>
      </c>
      <c r="B85" s="11">
        <f t="shared" si="6"/>
        <v>2013</v>
      </c>
      <c r="C85" s="1">
        <v>663</v>
      </c>
      <c r="D85" s="1">
        <v>31</v>
      </c>
      <c r="E85" s="1">
        <v>4.68</v>
      </c>
      <c r="F85" s="1">
        <v>121</v>
      </c>
      <c r="G85" s="1">
        <v>18.25</v>
      </c>
      <c r="H85" s="1">
        <v>406</v>
      </c>
      <c r="I85" s="1">
        <v>61.24</v>
      </c>
      <c r="J85" s="1">
        <v>102</v>
      </c>
      <c r="K85" s="1">
        <v>15.38</v>
      </c>
      <c r="L85" s="1">
        <v>493</v>
      </c>
      <c r="M85" s="1">
        <v>74.36</v>
      </c>
      <c r="N85" s="1">
        <v>114</v>
      </c>
      <c r="O85" s="1">
        <v>17.190000000000001</v>
      </c>
      <c r="P85" s="1"/>
      <c r="Q85" s="8">
        <f t="shared" si="7"/>
        <v>70.089999999999989</v>
      </c>
    </row>
    <row r="86" spans="1:17">
      <c r="A86" s="7">
        <v>41518</v>
      </c>
      <c r="B86" s="11">
        <f t="shared" si="6"/>
        <v>2013</v>
      </c>
      <c r="C86" s="1">
        <v>771</v>
      </c>
      <c r="D86" s="1">
        <v>38</v>
      </c>
      <c r="E86" s="1">
        <v>4.93</v>
      </c>
      <c r="F86" s="1">
        <v>141</v>
      </c>
      <c r="G86" s="1">
        <v>18.29</v>
      </c>
      <c r="H86" s="1">
        <v>482</v>
      </c>
      <c r="I86" s="1">
        <v>62.52</v>
      </c>
      <c r="J86" s="1">
        <v>110</v>
      </c>
      <c r="K86" s="1">
        <v>14.27</v>
      </c>
      <c r="L86" s="1">
        <v>586</v>
      </c>
      <c r="M86" s="1">
        <v>76.010000000000005</v>
      </c>
      <c r="N86" s="1">
        <v>125</v>
      </c>
      <c r="O86" s="1">
        <v>16.21</v>
      </c>
      <c r="P86" s="1"/>
      <c r="Q86" s="8">
        <f t="shared" si="7"/>
        <v>70.939166666666651</v>
      </c>
    </row>
    <row r="87" spans="1:17">
      <c r="A87" s="7">
        <v>41548</v>
      </c>
      <c r="B87" s="11">
        <f t="shared" si="6"/>
        <v>2013</v>
      </c>
      <c r="C87" t="s">
        <v>21</v>
      </c>
      <c r="D87" t="s">
        <v>21</v>
      </c>
      <c r="E87" t="s">
        <v>21</v>
      </c>
      <c r="F87" t="s">
        <v>21</v>
      </c>
      <c r="G87" t="s">
        <v>21</v>
      </c>
      <c r="H87" t="s">
        <v>21</v>
      </c>
      <c r="I87" t="s">
        <v>21</v>
      </c>
      <c r="J87" t="s">
        <v>21</v>
      </c>
      <c r="K87" t="s">
        <v>21</v>
      </c>
      <c r="L87" t="s">
        <v>21</v>
      </c>
      <c r="M87" t="s">
        <v>21</v>
      </c>
      <c r="N87" t="s">
        <v>21</v>
      </c>
      <c r="O87" t="s">
        <v>21</v>
      </c>
      <c r="P87" s="1"/>
      <c r="Q87" s="8">
        <f t="shared" si="7"/>
        <v>71.465454545454548</v>
      </c>
    </row>
    <row r="88" spans="1:17">
      <c r="A88" s="7">
        <v>41579</v>
      </c>
      <c r="B88" s="11">
        <f t="shared" si="6"/>
        <v>2013</v>
      </c>
      <c r="C88" t="s">
        <v>21</v>
      </c>
      <c r="D88" t="s">
        <v>21</v>
      </c>
      <c r="E88" t="s">
        <v>21</v>
      </c>
      <c r="F88" t="s">
        <v>21</v>
      </c>
      <c r="G88" t="s">
        <v>21</v>
      </c>
      <c r="H88" t="s">
        <v>21</v>
      </c>
      <c r="I88" t="s">
        <v>21</v>
      </c>
      <c r="J88" t="s">
        <v>21</v>
      </c>
      <c r="K88" t="s">
        <v>21</v>
      </c>
      <c r="L88" t="s">
        <v>21</v>
      </c>
      <c r="M88" t="s">
        <v>21</v>
      </c>
      <c r="N88" t="s">
        <v>21</v>
      </c>
      <c r="O88" t="s">
        <v>21</v>
      </c>
      <c r="P88" s="1"/>
      <c r="Q88" s="8">
        <f t="shared" si="7"/>
        <v>71.789999999999992</v>
      </c>
    </row>
    <row r="89" spans="1:17">
      <c r="A89" s="7">
        <v>41609</v>
      </c>
      <c r="B89" s="11">
        <f t="shared" si="6"/>
        <v>2013</v>
      </c>
      <c r="C89" t="s">
        <v>21</v>
      </c>
      <c r="D89" t="s">
        <v>21</v>
      </c>
      <c r="E89" t="s">
        <v>21</v>
      </c>
      <c r="F89" t="s">
        <v>21</v>
      </c>
      <c r="G89" t="s">
        <v>21</v>
      </c>
      <c r="H89" t="s">
        <v>21</v>
      </c>
      <c r="I89" t="s">
        <v>21</v>
      </c>
      <c r="J89" t="s">
        <v>21</v>
      </c>
      <c r="K89" t="s">
        <v>21</v>
      </c>
      <c r="L89" t="s">
        <v>21</v>
      </c>
      <c r="M89" t="s">
        <v>21</v>
      </c>
      <c r="N89" t="s">
        <v>21</v>
      </c>
      <c r="O89" t="s">
        <v>21</v>
      </c>
      <c r="P89" s="1"/>
      <c r="Q89" s="8">
        <f t="shared" si="7"/>
        <v>72.162222222222226</v>
      </c>
    </row>
    <row r="90" spans="1:17">
      <c r="A90" s="7">
        <v>41640</v>
      </c>
      <c r="B90" s="11">
        <f t="shared" si="6"/>
        <v>2014</v>
      </c>
      <c r="C90" t="s">
        <v>21</v>
      </c>
      <c r="D90" t="s">
        <v>21</v>
      </c>
      <c r="E90" t="s">
        <v>21</v>
      </c>
      <c r="F90" t="s">
        <v>21</v>
      </c>
      <c r="G90" t="s">
        <v>21</v>
      </c>
      <c r="H90" t="s">
        <v>21</v>
      </c>
      <c r="I90" t="s">
        <v>21</v>
      </c>
      <c r="J90" t="s">
        <v>21</v>
      </c>
      <c r="K90" t="s">
        <v>21</v>
      </c>
      <c r="L90" t="s">
        <v>21</v>
      </c>
      <c r="M90" t="s">
        <v>21</v>
      </c>
      <c r="N90" t="s">
        <v>21</v>
      </c>
      <c r="O90" t="s">
        <v>21</v>
      </c>
      <c r="P90" s="1"/>
      <c r="Q90" s="8">
        <f t="shared" si="7"/>
        <v>74.383749999999992</v>
      </c>
    </row>
    <row r="91" spans="1:17">
      <c r="A91" s="7">
        <v>41671</v>
      </c>
      <c r="B91" s="11">
        <f t="shared" si="6"/>
        <v>2014</v>
      </c>
      <c r="C91" t="s">
        <v>21</v>
      </c>
      <c r="D91" t="s">
        <v>21</v>
      </c>
      <c r="E91" t="s">
        <v>21</v>
      </c>
      <c r="F91" t="s">
        <v>21</v>
      </c>
      <c r="G91" t="s">
        <v>21</v>
      </c>
      <c r="H91" t="s">
        <v>21</v>
      </c>
      <c r="I91" t="s">
        <v>21</v>
      </c>
      <c r="J91" t="s">
        <v>21</v>
      </c>
      <c r="K91" t="s">
        <v>21</v>
      </c>
      <c r="L91" t="s">
        <v>21</v>
      </c>
      <c r="M91" t="s">
        <v>21</v>
      </c>
      <c r="N91" t="s">
        <v>21</v>
      </c>
      <c r="O91" t="s">
        <v>21</v>
      </c>
      <c r="P91" s="1"/>
      <c r="Q91" s="8">
        <f t="shared" si="7"/>
        <v>75.554285714285712</v>
      </c>
    </row>
    <row r="92" spans="1:17">
      <c r="A92" s="7">
        <v>41699</v>
      </c>
      <c r="B92" s="11">
        <f t="shared" si="6"/>
        <v>2014</v>
      </c>
      <c r="C92" s="1">
        <v>744</v>
      </c>
      <c r="D92" s="1">
        <v>7</v>
      </c>
      <c r="E92" s="1">
        <v>0.94</v>
      </c>
      <c r="F92" s="1">
        <v>35</v>
      </c>
      <c r="G92" s="1">
        <v>4.7</v>
      </c>
      <c r="H92" s="1">
        <v>680</v>
      </c>
      <c r="I92" s="1">
        <v>91.4</v>
      </c>
      <c r="J92" s="1">
        <v>22</v>
      </c>
      <c r="K92" s="1">
        <v>2.96</v>
      </c>
      <c r="L92" s="1">
        <v>710</v>
      </c>
      <c r="M92" s="1">
        <v>95.43</v>
      </c>
      <c r="N92" s="1">
        <v>150</v>
      </c>
      <c r="O92" s="1">
        <v>20.16</v>
      </c>
      <c r="P92" s="1"/>
      <c r="Q92" s="8">
        <f t="shared" si="7"/>
        <v>78.98</v>
      </c>
    </row>
    <row r="93" spans="1:17">
      <c r="A93" s="7">
        <v>41730</v>
      </c>
      <c r="B93" s="11">
        <f t="shared" si="6"/>
        <v>2014</v>
      </c>
      <c r="C93" s="1">
        <v>675</v>
      </c>
      <c r="D93" s="1">
        <v>5</v>
      </c>
      <c r="E93" s="1">
        <v>0.74</v>
      </c>
      <c r="F93" s="1">
        <v>59</v>
      </c>
      <c r="G93" s="1">
        <v>8.74</v>
      </c>
      <c r="H93" s="1">
        <v>556</v>
      </c>
      <c r="I93" s="1">
        <v>82.37</v>
      </c>
      <c r="J93" s="1">
        <v>55</v>
      </c>
      <c r="K93" s="1">
        <v>8.15</v>
      </c>
      <c r="L93" s="1">
        <v>607</v>
      </c>
      <c r="M93" s="1">
        <v>89.93</v>
      </c>
      <c r="N93" s="1">
        <v>89</v>
      </c>
      <c r="O93" s="1">
        <v>13.19</v>
      </c>
      <c r="P93" s="1"/>
      <c r="Q93" s="8">
        <f t="shared" si="7"/>
        <v>80.807142857142864</v>
      </c>
    </row>
    <row r="94" spans="1:17">
      <c r="A94" s="7">
        <v>41760</v>
      </c>
      <c r="B94" s="11">
        <f t="shared" si="6"/>
        <v>2014</v>
      </c>
      <c r="C94" s="1">
        <v>682</v>
      </c>
      <c r="D94" s="1">
        <v>36</v>
      </c>
      <c r="E94" s="1">
        <v>5.28</v>
      </c>
      <c r="F94" s="1">
        <v>58</v>
      </c>
      <c r="G94" s="1">
        <v>8.5</v>
      </c>
      <c r="H94" s="1">
        <v>535</v>
      </c>
      <c r="I94" s="1">
        <v>78.45</v>
      </c>
      <c r="J94" s="1">
        <v>53</v>
      </c>
      <c r="K94" s="1">
        <v>7.77</v>
      </c>
      <c r="L94" s="1">
        <v>585</v>
      </c>
      <c r="M94" s="1">
        <v>85.78</v>
      </c>
      <c r="N94" s="1">
        <v>115</v>
      </c>
      <c r="O94" s="1">
        <v>16.86</v>
      </c>
      <c r="P94" s="1"/>
      <c r="Q94" s="8">
        <f t="shared" si="7"/>
        <v>82.330000000000013</v>
      </c>
    </row>
    <row r="95" spans="1:17">
      <c r="A95" s="7">
        <v>41791</v>
      </c>
      <c r="B95" s="11">
        <f t="shared" si="6"/>
        <v>2014</v>
      </c>
      <c r="C95" s="1">
        <v>705</v>
      </c>
      <c r="D95" s="1">
        <v>21</v>
      </c>
      <c r="E95" s="1">
        <v>2.98</v>
      </c>
      <c r="F95" s="1">
        <v>81</v>
      </c>
      <c r="G95" s="1">
        <v>11.49</v>
      </c>
      <c r="H95" s="1">
        <v>539</v>
      </c>
      <c r="I95" s="1">
        <v>76.45</v>
      </c>
      <c r="J95" s="1">
        <v>64</v>
      </c>
      <c r="K95" s="1">
        <v>9.08</v>
      </c>
      <c r="L95" s="1">
        <v>595</v>
      </c>
      <c r="M95" s="1">
        <v>84.4</v>
      </c>
      <c r="N95" s="1">
        <v>131</v>
      </c>
      <c r="O95" s="1">
        <v>18.579999999999998</v>
      </c>
      <c r="P95" s="1"/>
      <c r="Q95" s="8">
        <f t="shared" si="7"/>
        <v>83.757142857142853</v>
      </c>
    </row>
    <row r="96" spans="1:17">
      <c r="A96" s="7">
        <v>41821</v>
      </c>
      <c r="B96" s="11">
        <f t="shared" si="6"/>
        <v>2014</v>
      </c>
      <c r="C96" s="1">
        <v>693</v>
      </c>
      <c r="D96" s="1">
        <v>6</v>
      </c>
      <c r="E96" s="1">
        <v>0.87</v>
      </c>
      <c r="F96" s="1">
        <v>82</v>
      </c>
      <c r="G96" s="1">
        <v>11.83</v>
      </c>
      <c r="H96" s="1">
        <v>562</v>
      </c>
      <c r="I96" s="1">
        <v>81.099999999999994</v>
      </c>
      <c r="J96" s="1">
        <v>43</v>
      </c>
      <c r="K96" s="1">
        <v>6.2</v>
      </c>
      <c r="L96" s="1">
        <v>633</v>
      </c>
      <c r="M96" s="1">
        <v>91.34</v>
      </c>
      <c r="N96" s="1">
        <v>99</v>
      </c>
      <c r="O96" s="1">
        <v>14.29</v>
      </c>
      <c r="P96" s="1"/>
      <c r="Q96" s="8">
        <f t="shared" si="7"/>
        <v>85.321428571428569</v>
      </c>
    </row>
  </sheetData>
  <mergeCells count="14">
    <mergeCell ref="A1:A2"/>
    <mergeCell ref="C1:C2"/>
    <mergeCell ref="D1:E1"/>
    <mergeCell ref="D2:E2"/>
    <mergeCell ref="F1:G1"/>
    <mergeCell ref="F2:G2"/>
    <mergeCell ref="N1:O1"/>
    <mergeCell ref="N2:O2"/>
    <mergeCell ref="H1:I1"/>
    <mergeCell ref="H2:I2"/>
    <mergeCell ref="J1:K1"/>
    <mergeCell ref="J2:K2"/>
    <mergeCell ref="L1:M1"/>
    <mergeCell ref="L2:M2"/>
  </mergeCells>
  <pageMargins left="0.75" right="0.75" top="1" bottom="1" header="0.5" footer="0.5"/>
  <pageSetup orientation="portrait" horizontalDpi="4294967292" verticalDpi="4294967292"/>
  <ignoredErrors>
    <ignoredError sqref="T4:T1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2" sqref="C42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Charts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2014-08-19T23:37:00Z</dcterms:created>
  <dcterms:modified xsi:type="dcterms:W3CDTF">2014-11-07T00:30:58Z</dcterms:modified>
</cp:coreProperties>
</file>