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11220" windowHeight="7725" activeTab="0"/>
  </bookViews>
  <sheets>
    <sheet name="Sheet2 (10)" sheetId="1" r:id="rId1"/>
    <sheet name="Sheet2 (9)" sheetId="2" r:id="rId2"/>
  </sheets>
  <definedNames>
    <definedName name="_xlnm.Print_Area" localSheetId="0">'Sheet2 (10)'!$A$5:$AA$58</definedName>
    <definedName name="_xlnm.Print_Area" localSheetId="1">'Sheet2 (9)'!$A$2:$N$61</definedName>
  </definedNames>
  <calcPr fullCalcOnLoad="1"/>
</workbook>
</file>

<file path=xl/sharedStrings.xml><?xml version="1.0" encoding="utf-8"?>
<sst xmlns="http://schemas.openxmlformats.org/spreadsheetml/2006/main" count="593" uniqueCount="338">
  <si>
    <t>RENT</t>
  </si>
  <si>
    <t>UTILITIES</t>
  </si>
  <si>
    <t>SUPPLIES</t>
  </si>
  <si>
    <t>UNIFORMS</t>
  </si>
  <si>
    <t>EQUIPMENT RENTAL</t>
  </si>
  <si>
    <t>POSTAGE</t>
  </si>
  <si>
    <t>TELEPHONE</t>
  </si>
  <si>
    <t>ADVERTISING</t>
  </si>
  <si>
    <t>STAFF TRAVEL</t>
  </si>
  <si>
    <t>CHILD TRAVEL</t>
  </si>
  <si>
    <t>FIELD TRIPS</t>
  </si>
  <si>
    <t>OUT OF TOWN TRAVEL</t>
  </si>
  <si>
    <t>PARENT ACTIVITIES</t>
  </si>
  <si>
    <t>MAINTENANCE</t>
  </si>
  <si>
    <t>CONSULTANTS</t>
  </si>
  <si>
    <t>SUBSTITUTES</t>
  </si>
  <si>
    <t>MISCELLANEOUS</t>
  </si>
  <si>
    <t>BLOOMINGDALE FAMILY PROGRAM, INC.</t>
  </si>
  <si>
    <t>SALARIES</t>
  </si>
  <si>
    <t>FRINGES</t>
  </si>
  <si>
    <t>WELFARE FUND</t>
  </si>
  <si>
    <t>PROFESSIONAL FEES</t>
  </si>
  <si>
    <t>CONTRACT COSTS</t>
  </si>
  <si>
    <t>AUDIT FEES</t>
  </si>
  <si>
    <t>FOOD SUPPLIES</t>
  </si>
  <si>
    <t>NON FOOD SUPPLIES</t>
  </si>
  <si>
    <t>TRAINING/TUITION ASSISTANCE</t>
  </si>
  <si>
    <t>TUTORING SERVICES</t>
  </si>
  <si>
    <t>STUDIO IN A SCHOOL</t>
  </si>
  <si>
    <t>SPECIAL EDUCATOR CONSULTANT</t>
  </si>
  <si>
    <t>SPEECH THERAPIST</t>
  </si>
  <si>
    <t>YOGA THERAPIST</t>
  </si>
  <si>
    <t>OCCUPATIONAL THERAPIST</t>
  </si>
  <si>
    <t>TEACHERS COLLEGE INTERN</t>
  </si>
  <si>
    <t>AUDIO SCREENINGS</t>
  </si>
  <si>
    <t>MINI-WORKSHOPS</t>
  </si>
  <si>
    <t>RAMAPO ANCHORAGE CAMP</t>
  </si>
  <si>
    <t>CRISIS INTERVENTION</t>
  </si>
  <si>
    <t>AFTER-SCHOOL PROGRAM FEES</t>
  </si>
  <si>
    <t>HEAD START</t>
  </si>
  <si>
    <t>FEDERALLY</t>
  </si>
  <si>
    <t>FUNDED</t>
  </si>
  <si>
    <t>UNIVERSAL</t>
  </si>
  <si>
    <t>PRE-K</t>
  </si>
  <si>
    <t>NYS</t>
  </si>
  <si>
    <t>FOUNDATION</t>
  </si>
  <si>
    <t>OFFICE SUPPLIES</t>
  </si>
  <si>
    <t>CLASSROOM SUPPLIES</t>
  </si>
  <si>
    <t>CUSTODIAL SUPPLIES</t>
  </si>
  <si>
    <t>OTHER SUPPLIES</t>
  </si>
  <si>
    <t>02/01/07-01/31/08</t>
  </si>
  <si>
    <t>07/01/06-06/30/07</t>
  </si>
  <si>
    <t>SPEECH SERVICES COORDINATOR</t>
  </si>
  <si>
    <t>CHILDRENS ESCORT</t>
  </si>
  <si>
    <t>01/01/07-12/31/07</t>
  </si>
  <si>
    <t>TOTALS</t>
  </si>
  <si>
    <t>01/01/06-12/31/06</t>
  </si>
  <si>
    <t>FISCAL YEARS:</t>
  </si>
  <si>
    <t>02/01/06-01/31/07</t>
  </si>
  <si>
    <t>02/01/08-01/31/09</t>
  </si>
  <si>
    <t>07/01/07-06/30/08</t>
  </si>
  <si>
    <t>07/01/05-06/30/06</t>
  </si>
  <si>
    <t>HOOD</t>
  </si>
  <si>
    <t>ROBIN</t>
  </si>
  <si>
    <t>01/01/08-12/31/08</t>
  </si>
  <si>
    <t>DETAILED BUDGETS</t>
  </si>
  <si>
    <t>HEAD START, UNIVERSAL PRE-K, NYS DEPT OF HEALTH, AND ROBIN HOOD FOUNDATION</t>
  </si>
  <si>
    <t>(ACTUAL)</t>
  </si>
  <si>
    <t>(BUDGETED)</t>
  </si>
  <si>
    <t>(PROJECTED)</t>
  </si>
  <si>
    <t>DETAILED BUDGETS (CONTINUED)</t>
  </si>
  <si>
    <t>HEAD START, UNIVERSAL PRE-K, NYS DEPT OF HEALTH AND ROBIN HOOD  FOUNDATION</t>
  </si>
  <si>
    <t>SALARY</t>
  </si>
  <si>
    <t>Bloomingdale Family Program, Inc.</t>
  </si>
  <si>
    <t>BLOOMINGDALE  FAMILY PROGRAM, INC.</t>
  </si>
  <si>
    <t>Schedule of Personnel</t>
  </si>
  <si>
    <t>PERSONNEL SCHEDULE- JULY 30, 2007</t>
  </si>
  <si>
    <t>As of February 03, 2006</t>
  </si>
  <si>
    <t>Board</t>
  </si>
  <si>
    <t>BOARD</t>
  </si>
  <si>
    <t>Head Start</t>
  </si>
  <si>
    <t>of Ed</t>
  </si>
  <si>
    <t xml:space="preserve">OF ED </t>
  </si>
  <si>
    <t>DATE</t>
  </si>
  <si>
    <t xml:space="preserve">DATE </t>
  </si>
  <si>
    <t xml:space="preserve">Annual </t>
  </si>
  <si>
    <t>Annual</t>
  </si>
  <si>
    <t>ANNUAL</t>
  </si>
  <si>
    <t xml:space="preserve">ANNUAL </t>
  </si>
  <si>
    <t>SEX</t>
  </si>
  <si>
    <t xml:space="preserve">OF </t>
  </si>
  <si>
    <t>OF</t>
  </si>
  <si>
    <t>HOURLY</t>
  </si>
  <si>
    <t>Salary</t>
  </si>
  <si>
    <t>Status</t>
  </si>
  <si>
    <t>Total</t>
  </si>
  <si>
    <t xml:space="preserve">Vacation </t>
  </si>
  <si>
    <t>File#</t>
  </si>
  <si>
    <t>Employee Name</t>
  </si>
  <si>
    <t>SOCIAL SECURITY#</t>
  </si>
  <si>
    <t>125 WEST 109TH ST</t>
  </si>
  <si>
    <t>BIRTH</t>
  </si>
  <si>
    <t>HIRE</t>
  </si>
  <si>
    <t>RATE</t>
  </si>
  <si>
    <t>Earnings</t>
  </si>
  <si>
    <t>Pay</t>
  </si>
  <si>
    <t>Maria Acuria</t>
  </si>
  <si>
    <t>131-60-3491</t>
  </si>
  <si>
    <t>TITLE</t>
  </si>
  <si>
    <t>171 West 107th St</t>
  </si>
  <si>
    <t>Sherry Benbow</t>
  </si>
  <si>
    <t>250-21-6657</t>
  </si>
  <si>
    <t>TCHR ASST</t>
  </si>
  <si>
    <t>F</t>
  </si>
  <si>
    <t>06/13/60</t>
  </si>
  <si>
    <t>09/05/95</t>
  </si>
  <si>
    <t>FT</t>
  </si>
  <si>
    <t>Raymond Bennett</t>
  </si>
  <si>
    <t>077-54-3006</t>
  </si>
  <si>
    <t>COOK</t>
  </si>
  <si>
    <t>09/30/58</t>
  </si>
  <si>
    <t>12/02/83</t>
  </si>
  <si>
    <t>TCHR I-A</t>
  </si>
  <si>
    <t>Idalis Cuadrado</t>
  </si>
  <si>
    <t>060-58-8805</t>
  </si>
  <si>
    <t>CUSTDN</t>
  </si>
  <si>
    <t>M</t>
  </si>
  <si>
    <t>09/27/58</t>
  </si>
  <si>
    <t>04/06/92</t>
  </si>
  <si>
    <t>ED DIR</t>
  </si>
  <si>
    <t>11/04/41</t>
  </si>
  <si>
    <t>09/21/80</t>
  </si>
  <si>
    <t>Joyce Dye</t>
  </si>
  <si>
    <t>086-63-3098</t>
  </si>
  <si>
    <t>ADMIN ASST</t>
  </si>
  <si>
    <t>11/19/68</t>
  </si>
  <si>
    <t>12/12/94</t>
  </si>
  <si>
    <t>COOK HLPR</t>
  </si>
  <si>
    <t>11/13/53</t>
  </si>
  <si>
    <t>10/05/92</t>
  </si>
  <si>
    <t xml:space="preserve"> INCLUDES $7,297/USDA SHARE</t>
  </si>
  <si>
    <t>Priscila Echevarria</t>
  </si>
  <si>
    <t>073-80-4430</t>
  </si>
  <si>
    <t>TCHR I-B</t>
  </si>
  <si>
    <t>04'08/72</t>
  </si>
  <si>
    <t>02/26/96</t>
  </si>
  <si>
    <t>11/24/60</t>
  </si>
  <si>
    <t>Susan Feingold</t>
  </si>
  <si>
    <t>078-24-4975</t>
  </si>
  <si>
    <t>FAM WRKR030</t>
  </si>
  <si>
    <t>03/11/02</t>
  </si>
  <si>
    <t>05/03/77</t>
  </si>
  <si>
    <t>P/T TCHR ASST</t>
  </si>
  <si>
    <t>01/24/56</t>
  </si>
  <si>
    <t>09/04/01</t>
  </si>
  <si>
    <t>Wendy Feinstein</t>
  </si>
  <si>
    <t>033-46-6540</t>
  </si>
  <si>
    <t>EXEC DIR</t>
  </si>
  <si>
    <t>12/17/24</t>
  </si>
  <si>
    <t>07/01/69</t>
  </si>
  <si>
    <t>FAM WRKR</t>
  </si>
  <si>
    <t>02/11/72</t>
  </si>
  <si>
    <t>01/04/00</t>
  </si>
  <si>
    <t>Carmen Garcia</t>
  </si>
  <si>
    <t>079-74-6377</t>
  </si>
  <si>
    <t>TCHR III</t>
  </si>
  <si>
    <t>02/12/58</t>
  </si>
  <si>
    <t>09/23/85</t>
  </si>
  <si>
    <t>TCHR II-A</t>
  </si>
  <si>
    <t>03/27/48</t>
  </si>
  <si>
    <t>09/07/99</t>
  </si>
  <si>
    <t>Joyce Green</t>
  </si>
  <si>
    <t>062-32-7492</t>
  </si>
  <si>
    <t>TCHR ASST060</t>
  </si>
  <si>
    <t>07/24/67</t>
  </si>
  <si>
    <t>12/27/59</t>
  </si>
  <si>
    <t>03/09/92</t>
  </si>
  <si>
    <t>Angie Molinary</t>
  </si>
  <si>
    <t>583-52-4663</t>
  </si>
  <si>
    <t>05/05/40</t>
  </si>
  <si>
    <t>09/28/69</t>
  </si>
  <si>
    <t>03/21/66</t>
  </si>
  <si>
    <t>00/00/00</t>
  </si>
  <si>
    <t>Lori Nadeau</t>
  </si>
  <si>
    <t>047-68-5130</t>
  </si>
  <si>
    <t>FAM ASST</t>
  </si>
  <si>
    <t>08/09/51</t>
  </si>
  <si>
    <t>11/21/83</t>
  </si>
  <si>
    <t>TCHR II</t>
  </si>
  <si>
    <t>03/16/61</t>
  </si>
  <si>
    <t>05/25/88</t>
  </si>
  <si>
    <t>Maria Rivera</t>
  </si>
  <si>
    <t>070-44-9249</t>
  </si>
  <si>
    <t>09/07/76</t>
  </si>
  <si>
    <t>09/06/05</t>
  </si>
  <si>
    <t>04/01/57</t>
  </si>
  <si>
    <t>08/31/98</t>
  </si>
  <si>
    <t>Alexander Williams</t>
  </si>
  <si>
    <t>076-58-3940</t>
  </si>
  <si>
    <t>08/22/52</t>
  </si>
  <si>
    <t>02/22/70</t>
  </si>
  <si>
    <t>09/02/97</t>
  </si>
  <si>
    <t>FISCAL OFCR</t>
  </si>
  <si>
    <t>06/28/62</t>
  </si>
  <si>
    <t>10/13/86</t>
  </si>
  <si>
    <t>05/01/66</t>
  </si>
  <si>
    <t>03/10/03</t>
  </si>
  <si>
    <t>Totals for 109th Street Site:</t>
  </si>
  <si>
    <t>03/01/63</t>
  </si>
  <si>
    <t>P/T TCHR II</t>
  </si>
  <si>
    <t>08/02/50</t>
  </si>
  <si>
    <t>Fenix Alcantara</t>
  </si>
  <si>
    <t>087-62-8506</t>
  </si>
  <si>
    <t>987 Columbus Ave</t>
  </si>
  <si>
    <t>Clara Arroyo</t>
  </si>
  <si>
    <t>054-82-2456</t>
  </si>
  <si>
    <t>Manuel Cepeda</t>
  </si>
  <si>
    <t>087-48-3478</t>
  </si>
  <si>
    <t>07/09/77</t>
  </si>
  <si>
    <t>01/07/02</t>
  </si>
  <si>
    <t>Mayrene Ciprian</t>
  </si>
  <si>
    <t>TERMINATED: 2/03/06</t>
  </si>
  <si>
    <t>09/18/66</t>
  </si>
  <si>
    <t>Gina Cobas</t>
  </si>
  <si>
    <t>083-62-8592</t>
  </si>
  <si>
    <t>12/13/42</t>
  </si>
  <si>
    <t>01/22/96</t>
  </si>
  <si>
    <t>Vernell Dowell</t>
  </si>
  <si>
    <t>085-62-7017</t>
  </si>
  <si>
    <t>01/26/73</t>
  </si>
  <si>
    <t>10/13/03</t>
  </si>
  <si>
    <t>Maribel Figueroa</t>
  </si>
  <si>
    <t>072-58-9538</t>
  </si>
  <si>
    <t>12/21/69</t>
  </si>
  <si>
    <t>Fidelina Flete</t>
  </si>
  <si>
    <t>085-50-3522</t>
  </si>
  <si>
    <t>07/10/77</t>
  </si>
  <si>
    <t>Rebecca Greene</t>
  </si>
  <si>
    <t>121-50-0802</t>
  </si>
  <si>
    <t>07/27/71</t>
  </si>
  <si>
    <t>Ivette Guerrero</t>
  </si>
  <si>
    <t>053-76-6108</t>
  </si>
  <si>
    <t>03/18/56</t>
  </si>
  <si>
    <t>PT</t>
  </si>
  <si>
    <t>Tyrone Hogue</t>
  </si>
  <si>
    <t>108-62-7400</t>
  </si>
  <si>
    <t>04/03/64</t>
  </si>
  <si>
    <t>Luz Legakis</t>
  </si>
  <si>
    <t>092-56-2300</t>
  </si>
  <si>
    <t>11/14/72</t>
  </si>
  <si>
    <t>Betty Lewis</t>
  </si>
  <si>
    <t>249-76-3865</t>
  </si>
  <si>
    <t>06/11/78</t>
  </si>
  <si>
    <t>04/10/00</t>
  </si>
  <si>
    <t>Gina Marquez</t>
  </si>
  <si>
    <t>096-70-8159</t>
  </si>
  <si>
    <t>FAM SVC COOR</t>
  </si>
  <si>
    <t>09/16/62</t>
  </si>
  <si>
    <t>07/23/01</t>
  </si>
  <si>
    <t>Lucidania Mejia</t>
  </si>
  <si>
    <t>091-66-3182</t>
  </si>
  <si>
    <t>03/29/48</t>
  </si>
  <si>
    <t>03/14/86</t>
  </si>
  <si>
    <t>Delores Mims</t>
  </si>
  <si>
    <t>107-58-5809</t>
  </si>
  <si>
    <t>11/09/72</t>
  </si>
  <si>
    <t>Concepcion Olivo</t>
  </si>
  <si>
    <t>113-32-2796</t>
  </si>
  <si>
    <t>08/08/61</t>
  </si>
  <si>
    <t>Angie Ramos</t>
  </si>
  <si>
    <t>582-33-2558</t>
  </si>
  <si>
    <t>06/01/71</t>
  </si>
  <si>
    <t>05/03/93</t>
  </si>
  <si>
    <t>Miguel Rodriguez</t>
  </si>
  <si>
    <t>050-64-4907</t>
  </si>
  <si>
    <t>12/08/41</t>
  </si>
  <si>
    <t>04/02/96</t>
  </si>
  <si>
    <t>Joyce Santiago</t>
  </si>
  <si>
    <t>581-37-5984</t>
  </si>
  <si>
    <t>TCHR I</t>
  </si>
  <si>
    <t>03/10/69</t>
  </si>
  <si>
    <t>07/27/88</t>
  </si>
  <si>
    <t>Jose Suarez</t>
  </si>
  <si>
    <t>102-74-1564</t>
  </si>
  <si>
    <t>08/15/68</t>
  </si>
  <si>
    <t>05/26/98</t>
  </si>
  <si>
    <t>Doris Taveras</t>
  </si>
  <si>
    <t>075-82-5351</t>
  </si>
  <si>
    <t>03/12/64</t>
  </si>
  <si>
    <t>Joanne Thornton</t>
  </si>
  <si>
    <t>077-52-8530</t>
  </si>
  <si>
    <t>P/T CUSTDN</t>
  </si>
  <si>
    <t>05/10/53</t>
  </si>
  <si>
    <t>08/04/98</t>
  </si>
  <si>
    <t>Delsa Rosso</t>
  </si>
  <si>
    <t>059-82-2835</t>
  </si>
  <si>
    <t>04/30/74</t>
  </si>
  <si>
    <t>Marilyn Wilson</t>
  </si>
  <si>
    <t>130-46-6103</t>
  </si>
  <si>
    <t>10/08/57</t>
  </si>
  <si>
    <t>01/02/96</t>
  </si>
  <si>
    <t>Totals for  Columbus Ave Site:</t>
  </si>
  <si>
    <t>04/10/67</t>
  </si>
  <si>
    <t>04/18/56</t>
  </si>
  <si>
    <t>Joshua Abrahams</t>
  </si>
  <si>
    <t>Marilyn Barnwell</t>
  </si>
  <si>
    <t>027-32-5085</t>
  </si>
  <si>
    <t>Eugenia Baus</t>
  </si>
  <si>
    <t>094-74-5434</t>
  </si>
  <si>
    <t>Margarita Blanco</t>
  </si>
  <si>
    <t>122-62-0192</t>
  </si>
  <si>
    <t>Fior Delgadillo</t>
  </si>
  <si>
    <t>128-62-1473</t>
  </si>
  <si>
    <t>Helen Espino</t>
  </si>
  <si>
    <t>550-75-2449</t>
  </si>
  <si>
    <t>Joan Grant</t>
  </si>
  <si>
    <t>093-74-5255</t>
  </si>
  <si>
    <t>Ruth Morales</t>
  </si>
  <si>
    <t>126-56-5213</t>
  </si>
  <si>
    <t>Yandra Mordan</t>
  </si>
  <si>
    <t>124-84-3252</t>
  </si>
  <si>
    <t>Narcissa Said</t>
  </si>
  <si>
    <t>087-58-9741</t>
  </si>
  <si>
    <t>Ramona Santos</t>
  </si>
  <si>
    <t>085-50-2998</t>
  </si>
  <si>
    <t>Brenda Soriano</t>
  </si>
  <si>
    <t>109-68-2375</t>
  </si>
  <si>
    <t>Grisell Vargas</t>
  </si>
  <si>
    <t>104-56-2706</t>
  </si>
  <si>
    <t>Mildred Vargas</t>
  </si>
  <si>
    <t>058-66-2515</t>
  </si>
  <si>
    <t>Dorothy Volonino</t>
  </si>
  <si>
    <t>112-40-4091</t>
  </si>
  <si>
    <t>Child &amp; Adult</t>
  </si>
  <si>
    <t>Care Food Pgm</t>
  </si>
  <si>
    <t>EIN 13-2638566</t>
  </si>
  <si>
    <t>B. Budget</t>
  </si>
  <si>
    <t>EIN 13-2638566  Cause 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</si>
</sst>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"/>
    <numFmt numFmtId="166" formatCode="0.00_);\(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0"/>
    </font>
    <font>
      <i/>
      <sz val="10"/>
      <name val="Arial"/>
      <family val="0"/>
    </font>
    <font>
      <b/>
      <i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u val="single"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right"/>
    </xf>
    <xf numFmtId="0" fontId="0" fillId="0" borderId="1" xfId="0" applyBorder="1" applyAlignment="1">
      <alignment/>
    </xf>
    <xf numFmtId="37" fontId="0" fillId="0" borderId="2" xfId="0" applyNumberFormat="1" applyBorder="1" applyAlignment="1">
      <alignment/>
    </xf>
    <xf numFmtId="37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37" fontId="0" fillId="0" borderId="3" xfId="0" applyNumberFormat="1" applyBorder="1" applyAlignment="1">
      <alignment horizontal="center"/>
    </xf>
    <xf numFmtId="37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37" fontId="0" fillId="0" borderId="6" xfId="0" applyNumberFormat="1" applyBorder="1" applyAlignment="1">
      <alignment horizontal="center"/>
    </xf>
    <xf numFmtId="37" fontId="0" fillId="0" borderId="7" xfId="0" applyNumberFormat="1" applyBorder="1" applyAlignment="1">
      <alignment horizontal="center"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1" fillId="0" borderId="5" xfId="0" applyFont="1" applyBorder="1" applyAlignment="1">
      <alignment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 quotePrefix="1">
      <alignment horizontal="left"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37" fontId="0" fillId="0" borderId="10" xfId="0" applyNumberFormat="1" applyBorder="1" applyAlignment="1">
      <alignment horizontal="center"/>
    </xf>
    <xf numFmtId="37" fontId="0" fillId="0" borderId="8" xfId="0" applyNumberFormat="1" applyBorder="1" applyAlignment="1">
      <alignment/>
    </xf>
    <xf numFmtId="37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Fill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0" fillId="0" borderId="6" xfId="0" applyNumberFormat="1" applyBorder="1" applyAlignment="1">
      <alignment/>
    </xf>
    <xf numFmtId="3" fontId="0" fillId="0" borderId="3" xfId="0" applyNumberForma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5" fontId="2" fillId="0" borderId="3" xfId="0" applyNumberFormat="1" applyFont="1" applyFill="1" applyBorder="1" applyAlignment="1" quotePrefix="1">
      <alignment horizontal="left"/>
    </xf>
    <xf numFmtId="0" fontId="2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164" fontId="5" fillId="0" borderId="2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left"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 quotePrefix="1">
      <alignment/>
    </xf>
    <xf numFmtId="164" fontId="0" fillId="0" borderId="14" xfId="0" applyNumberFormat="1" applyFill="1" applyBorder="1" applyAlignment="1">
      <alignment/>
    </xf>
    <xf numFmtId="164" fontId="0" fillId="0" borderId="3" xfId="0" applyNumberFormat="1" applyFill="1" applyBorder="1" applyAlignment="1">
      <alignment/>
    </xf>
    <xf numFmtId="4" fontId="1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0" fontId="0" fillId="0" borderId="3" xfId="0" applyFill="1" applyBorder="1" applyAlignment="1" quotePrefix="1">
      <alignment horizontal="left"/>
    </xf>
    <xf numFmtId="0" fontId="0" fillId="0" borderId="0" xfId="0" applyNumberFormat="1" applyFill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164" fontId="0" fillId="0" borderId="5" xfId="0" applyNumberForma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164" fontId="6" fillId="0" borderId="2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165" fontId="0" fillId="0" borderId="2" xfId="0" applyNumberFormat="1" applyFill="1" applyBorder="1" applyAlignment="1">
      <alignment/>
    </xf>
    <xf numFmtId="164" fontId="6" fillId="0" borderId="0" xfId="0" applyNumberFormat="1" applyFont="1" applyFill="1" applyBorder="1" applyAlignment="1">
      <alignment/>
    </xf>
    <xf numFmtId="164" fontId="0" fillId="0" borderId="7" xfId="0" applyNumberForma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164" fontId="0" fillId="0" borderId="2" xfId="0" applyNumberFormat="1" applyFill="1" applyBorder="1" applyAlignment="1" quotePrefix="1">
      <alignment/>
    </xf>
    <xf numFmtId="164" fontId="0" fillId="0" borderId="8" xfId="0" applyNumberForma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0" fontId="4" fillId="0" borderId="2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4" fontId="7" fillId="0" borderId="3" xfId="0" applyNumberFormat="1" applyFont="1" applyFill="1" applyBorder="1" applyAlignment="1" quotePrefix="1">
      <alignment horizontal="left"/>
    </xf>
    <xf numFmtId="0" fontId="7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8"/>
  <sheetViews>
    <sheetView tabSelected="1" workbookViewId="0" topLeftCell="F1">
      <selection activeCell="L6" sqref="L6"/>
    </sheetView>
  </sheetViews>
  <sheetFormatPr defaultColWidth="9.140625" defaultRowHeight="12.75"/>
  <cols>
    <col min="1" max="1" width="0" style="0" hidden="1" customWidth="1"/>
    <col min="2" max="2" width="5.421875" style="0" hidden="1" customWidth="1"/>
    <col min="3" max="4" width="0" style="0" hidden="1" customWidth="1"/>
    <col min="5" max="5" width="20.28125" style="0" hidden="1" customWidth="1"/>
    <col min="6" max="6" width="16.7109375" style="0" customWidth="1"/>
    <col min="7" max="7" width="5.421875" style="0" hidden="1" customWidth="1"/>
    <col min="8" max="9" width="8.140625" style="0" hidden="1" customWidth="1"/>
    <col min="10" max="10" width="6.57421875" style="0" hidden="1" customWidth="1"/>
    <col min="11" max="11" width="14.421875" style="0" customWidth="1"/>
    <col min="12" max="12" width="12.421875" style="0" bestFit="1" customWidth="1"/>
    <col min="13" max="13" width="10.140625" style="0" hidden="1" customWidth="1"/>
    <col min="14" max="14" width="18.7109375" style="0" hidden="1" customWidth="1"/>
    <col min="15" max="15" width="16.28125" style="0" hidden="1" customWidth="1"/>
    <col min="18" max="18" width="16.7109375" style="0" bestFit="1" customWidth="1"/>
    <col min="19" max="22" width="0" style="0" hidden="1" customWidth="1"/>
    <col min="23" max="23" width="12.7109375" style="0" bestFit="1" customWidth="1"/>
    <col min="24" max="24" width="11.28125" style="0" bestFit="1" customWidth="1"/>
  </cols>
  <sheetData>
    <row r="1" ht="12.75">
      <c r="F1" s="3"/>
    </row>
    <row r="2" ht="15">
      <c r="P2" s="117"/>
    </row>
    <row r="3" ht="12" customHeight="1" thickBot="1">
      <c r="P3" s="117"/>
    </row>
    <row r="4" ht="15.75" hidden="1" thickBot="1">
      <c r="P4" s="117"/>
    </row>
    <row r="5" spans="1:15" ht="15">
      <c r="A5" s="47"/>
      <c r="B5" s="47"/>
      <c r="C5" s="47" t="s">
        <v>73</v>
      </c>
      <c r="D5" s="47"/>
      <c r="E5" s="48"/>
      <c r="F5" s="49"/>
      <c r="G5" s="50"/>
      <c r="H5" s="50"/>
      <c r="I5" s="51"/>
      <c r="J5" s="50"/>
      <c r="K5" s="50"/>
      <c r="L5" s="50"/>
      <c r="M5" s="52"/>
      <c r="N5" s="50"/>
      <c r="O5" s="3"/>
    </row>
    <row r="6" spans="1:15" ht="15.75">
      <c r="A6" s="52"/>
      <c r="B6" s="52"/>
      <c r="C6" s="52"/>
      <c r="D6" s="52"/>
      <c r="E6" s="53"/>
      <c r="F6" s="119" t="s">
        <v>336</v>
      </c>
      <c r="G6" s="51"/>
      <c r="H6" s="51"/>
      <c r="I6" s="51"/>
      <c r="J6" s="51"/>
      <c r="K6" s="57" t="s">
        <v>335</v>
      </c>
      <c r="L6" s="51"/>
      <c r="M6" s="52"/>
      <c r="N6" s="51"/>
      <c r="O6" s="3"/>
    </row>
    <row r="7" spans="1:15" ht="15">
      <c r="A7" s="52"/>
      <c r="B7" s="52"/>
      <c r="C7" s="52"/>
      <c r="D7" s="52"/>
      <c r="E7" s="53"/>
      <c r="F7" s="82" t="s">
        <v>74</v>
      </c>
      <c r="G7" s="51"/>
      <c r="H7" s="51"/>
      <c r="I7" s="51"/>
      <c r="J7" s="51"/>
      <c r="K7" s="51"/>
      <c r="L7" s="51"/>
      <c r="M7" s="52"/>
      <c r="N7" s="51"/>
      <c r="O7" s="3"/>
    </row>
    <row r="8" spans="1:15" ht="15">
      <c r="A8" s="52"/>
      <c r="B8" s="52"/>
      <c r="C8" s="52"/>
      <c r="D8" s="52" t="s">
        <v>75</v>
      </c>
      <c r="E8" s="53"/>
      <c r="F8" s="54" t="s">
        <v>76</v>
      </c>
      <c r="G8" s="55"/>
      <c r="H8" s="55"/>
      <c r="I8" s="55"/>
      <c r="J8" s="55"/>
      <c r="K8" s="6"/>
      <c r="L8" s="55"/>
      <c r="M8" s="51"/>
      <c r="N8" s="51"/>
      <c r="O8" s="3"/>
    </row>
    <row r="9" spans="1:24" ht="15">
      <c r="A9" s="52"/>
      <c r="B9" s="52"/>
      <c r="C9" s="52"/>
      <c r="D9" s="52" t="s">
        <v>77</v>
      </c>
      <c r="E9" s="56"/>
      <c r="F9" s="57"/>
      <c r="G9" s="58"/>
      <c r="H9" s="51"/>
      <c r="I9" s="51"/>
      <c r="J9" s="51"/>
      <c r="K9" s="59"/>
      <c r="L9" s="60" t="s">
        <v>78</v>
      </c>
      <c r="M9" s="51"/>
      <c r="N9" s="61"/>
      <c r="O9" s="3"/>
      <c r="X9" t="s">
        <v>79</v>
      </c>
    </row>
    <row r="10" spans="1:24" ht="15">
      <c r="A10" s="52"/>
      <c r="B10" s="52"/>
      <c r="C10" s="52"/>
      <c r="D10" s="52"/>
      <c r="E10" s="62"/>
      <c r="F10" s="51"/>
      <c r="G10" s="51"/>
      <c r="H10" s="51"/>
      <c r="I10" s="51"/>
      <c r="J10" s="51"/>
      <c r="K10" s="59" t="s">
        <v>80</v>
      </c>
      <c r="L10" s="60" t="s">
        <v>81</v>
      </c>
      <c r="M10" s="51"/>
      <c r="N10" s="51"/>
      <c r="O10" s="3"/>
      <c r="W10" t="s">
        <v>39</v>
      </c>
      <c r="X10" t="s">
        <v>82</v>
      </c>
    </row>
    <row r="11" spans="1:24" ht="15">
      <c r="A11" s="52"/>
      <c r="B11" s="52"/>
      <c r="C11" s="52"/>
      <c r="D11" s="52"/>
      <c r="E11" s="53"/>
      <c r="F11" s="51"/>
      <c r="G11" s="51"/>
      <c r="H11" s="51" t="s">
        <v>83</v>
      </c>
      <c r="I11" s="51" t="s">
        <v>84</v>
      </c>
      <c r="J11" s="51"/>
      <c r="K11" s="59" t="s">
        <v>85</v>
      </c>
      <c r="L11" s="60" t="s">
        <v>86</v>
      </c>
      <c r="M11" s="51"/>
      <c r="N11" s="51"/>
      <c r="O11" s="3"/>
      <c r="W11" t="s">
        <v>87</v>
      </c>
      <c r="X11" t="s">
        <v>88</v>
      </c>
    </row>
    <row r="12" spans="1:24" ht="15">
      <c r="A12" s="52"/>
      <c r="B12" s="52"/>
      <c r="C12" s="52"/>
      <c r="D12" s="52"/>
      <c r="E12" s="53"/>
      <c r="F12" s="51"/>
      <c r="G12" s="51" t="s">
        <v>89</v>
      </c>
      <c r="H12" s="51" t="s">
        <v>90</v>
      </c>
      <c r="I12" s="51" t="s">
        <v>91</v>
      </c>
      <c r="J12" s="51" t="s">
        <v>92</v>
      </c>
      <c r="K12" s="59" t="s">
        <v>93</v>
      </c>
      <c r="L12" s="60" t="s">
        <v>93</v>
      </c>
      <c r="M12" s="51" t="s">
        <v>94</v>
      </c>
      <c r="N12" s="51" t="s">
        <v>95</v>
      </c>
      <c r="O12" s="3" t="s">
        <v>96</v>
      </c>
      <c r="W12" t="s">
        <v>72</v>
      </c>
      <c r="X12" t="s">
        <v>72</v>
      </c>
    </row>
    <row r="13" spans="1:29" ht="15">
      <c r="A13" s="52"/>
      <c r="B13" s="63" t="s">
        <v>97</v>
      </c>
      <c r="C13" s="63" t="s">
        <v>98</v>
      </c>
      <c r="D13" s="63"/>
      <c r="E13" t="s">
        <v>99</v>
      </c>
      <c r="F13" s="64" t="s">
        <v>100</v>
      </c>
      <c r="G13" s="64"/>
      <c r="H13" s="64" t="s">
        <v>101</v>
      </c>
      <c r="I13" s="64" t="s">
        <v>102</v>
      </c>
      <c r="J13" s="64" t="s">
        <v>103</v>
      </c>
      <c r="K13" s="65"/>
      <c r="L13" s="66"/>
      <c r="M13" s="64"/>
      <c r="N13" s="64" t="s">
        <v>104</v>
      </c>
      <c r="O13" s="3" t="s">
        <v>105</v>
      </c>
      <c r="W13" s="6"/>
      <c r="X13" s="6"/>
      <c r="AB13" s="67"/>
      <c r="AC13" s="67"/>
    </row>
    <row r="14" spans="1:27" ht="15">
      <c r="A14" s="63"/>
      <c r="B14" s="68">
        <v>9588</v>
      </c>
      <c r="C14" s="68" t="s">
        <v>106</v>
      </c>
      <c r="D14" s="68"/>
      <c r="E14" s="69" t="s">
        <v>107</v>
      </c>
      <c r="F14" s="65" t="s">
        <v>108</v>
      </c>
      <c r="G14" s="51"/>
      <c r="H14" s="51"/>
      <c r="I14" s="51"/>
      <c r="J14" s="51"/>
      <c r="K14" s="59"/>
      <c r="L14" s="60"/>
      <c r="M14" s="51"/>
      <c r="N14" s="51"/>
      <c r="O14" s="3"/>
      <c r="R14" s="70" t="s">
        <v>109</v>
      </c>
      <c r="S14" s="70"/>
      <c r="T14" s="70"/>
      <c r="U14" s="71"/>
      <c r="V14" s="71"/>
      <c r="W14" s="72"/>
      <c r="X14" s="71"/>
      <c r="Y14" s="71"/>
      <c r="Z14" s="73"/>
      <c r="AA14" s="3"/>
    </row>
    <row r="15" spans="1:27" ht="15">
      <c r="A15" s="68"/>
      <c r="B15" s="68">
        <v>1944</v>
      </c>
      <c r="C15" s="68" t="s">
        <v>110</v>
      </c>
      <c r="D15" s="68"/>
      <c r="E15" s="74" t="s">
        <v>111</v>
      </c>
      <c r="F15" s="70" t="s">
        <v>112</v>
      </c>
      <c r="G15" s="75" t="s">
        <v>113</v>
      </c>
      <c r="H15" s="76" t="s">
        <v>114</v>
      </c>
      <c r="I15" s="76" t="s">
        <v>115</v>
      </c>
      <c r="J15" s="71">
        <f aca="true" t="shared" si="0" ref="J15:J20">SUM(K15/261/7)</f>
        <v>13.448823207443898</v>
      </c>
      <c r="K15" s="77">
        <v>24571</v>
      </c>
      <c r="L15" s="78"/>
      <c r="M15" s="71" t="s">
        <v>116</v>
      </c>
      <c r="N15" s="71">
        <v>898.58</v>
      </c>
      <c r="O15" s="79">
        <v>1797.16</v>
      </c>
      <c r="R15" s="80" t="s">
        <v>108</v>
      </c>
      <c r="S15" s="70"/>
      <c r="T15" s="70"/>
      <c r="U15" s="71"/>
      <c r="V15" s="71"/>
      <c r="W15" s="72"/>
      <c r="X15" s="71"/>
      <c r="Y15" s="71"/>
      <c r="Z15" s="81"/>
      <c r="AA15" s="3"/>
    </row>
    <row r="16" spans="1:27" ht="12.75">
      <c r="A16" s="68"/>
      <c r="B16" s="68">
        <v>9571</v>
      </c>
      <c r="C16" s="68" t="s">
        <v>117</v>
      </c>
      <c r="D16" s="68"/>
      <c r="E16" s="69" t="s">
        <v>118</v>
      </c>
      <c r="F16" s="70" t="s">
        <v>119</v>
      </c>
      <c r="G16" s="75" t="s">
        <v>113</v>
      </c>
      <c r="H16" s="76" t="s">
        <v>120</v>
      </c>
      <c r="I16" s="76" t="s">
        <v>121</v>
      </c>
      <c r="J16" s="71">
        <f t="shared" si="0"/>
        <v>13.87137383689108</v>
      </c>
      <c r="K16" s="77">
        <v>25343</v>
      </c>
      <c r="L16" s="78"/>
      <c r="M16" s="71" t="s">
        <v>116</v>
      </c>
      <c r="N16" s="71">
        <v>946.24</v>
      </c>
      <c r="O16" s="79">
        <v>1892.48</v>
      </c>
      <c r="R16" s="70" t="s">
        <v>122</v>
      </c>
      <c r="S16" s="70"/>
      <c r="T16" s="70"/>
      <c r="U16" s="71"/>
      <c r="V16" s="71"/>
      <c r="W16" s="72">
        <v>32259</v>
      </c>
      <c r="X16" s="71"/>
      <c r="Y16" s="71"/>
      <c r="Z16" s="71"/>
      <c r="AA16" s="3"/>
    </row>
    <row r="17" spans="1:27" ht="12.75">
      <c r="A17" s="68"/>
      <c r="B17" s="68">
        <v>9601</v>
      </c>
      <c r="C17" s="68" t="s">
        <v>123</v>
      </c>
      <c r="D17" s="68"/>
      <c r="E17" s="69" t="s">
        <v>124</v>
      </c>
      <c r="F17" s="70" t="s">
        <v>125</v>
      </c>
      <c r="G17" s="75" t="s">
        <v>126</v>
      </c>
      <c r="H17" s="76" t="s">
        <v>127</v>
      </c>
      <c r="I17" s="76" t="s">
        <v>128</v>
      </c>
      <c r="J17" s="71">
        <f t="shared" si="0"/>
        <v>13.500821018062398</v>
      </c>
      <c r="K17" s="77">
        <v>24666</v>
      </c>
      <c r="L17" s="78"/>
      <c r="M17" s="71" t="s">
        <v>116</v>
      </c>
      <c r="N17" s="71">
        <v>920.91</v>
      </c>
      <c r="O17" s="79">
        <v>1841.82</v>
      </c>
      <c r="R17" s="70" t="s">
        <v>129</v>
      </c>
      <c r="S17" s="75" t="s">
        <v>113</v>
      </c>
      <c r="T17" s="76" t="s">
        <v>130</v>
      </c>
      <c r="U17" s="76" t="s">
        <v>131</v>
      </c>
      <c r="V17" s="71">
        <v>34.57</v>
      </c>
      <c r="W17" s="72">
        <v>56463</v>
      </c>
      <c r="X17" s="71">
        <v>7340</v>
      </c>
      <c r="Y17" s="71"/>
      <c r="Z17" s="70"/>
      <c r="AA17" s="79"/>
    </row>
    <row r="18" spans="1:27" ht="12.75">
      <c r="A18" s="68"/>
      <c r="B18" s="68">
        <v>9591</v>
      </c>
      <c r="C18" s="68" t="s">
        <v>132</v>
      </c>
      <c r="D18" s="68"/>
      <c r="E18" s="69" t="s">
        <v>133</v>
      </c>
      <c r="F18" s="70" t="s">
        <v>134</v>
      </c>
      <c r="G18" s="75" t="s">
        <v>113</v>
      </c>
      <c r="H18" s="76" t="s">
        <v>135</v>
      </c>
      <c r="I18" s="76" t="s">
        <v>136</v>
      </c>
      <c r="J18" s="71">
        <f t="shared" si="0"/>
        <v>18.29009304871374</v>
      </c>
      <c r="K18" s="77">
        <v>33416</v>
      </c>
      <c r="L18" s="78"/>
      <c r="M18" s="71" t="s">
        <v>116</v>
      </c>
      <c r="N18" s="71">
        <v>1825.36</v>
      </c>
      <c r="O18" s="79">
        <v>3650.72</v>
      </c>
      <c r="R18" s="70" t="s">
        <v>137</v>
      </c>
      <c r="S18" s="75" t="s">
        <v>113</v>
      </c>
      <c r="T18" s="76" t="s">
        <v>138</v>
      </c>
      <c r="U18" s="76" t="s">
        <v>139</v>
      </c>
      <c r="V18" s="71">
        <f>SUM(W18/261/7)</f>
        <v>13.155993431855501</v>
      </c>
      <c r="W18" s="72">
        <v>24036</v>
      </c>
      <c r="X18" s="82" t="s">
        <v>140</v>
      </c>
      <c r="Y18" s="83"/>
      <c r="Z18" s="82"/>
      <c r="AA18" s="84"/>
    </row>
    <row r="19" spans="1:27" ht="12.75">
      <c r="A19" s="68"/>
      <c r="B19" s="68">
        <v>9616</v>
      </c>
      <c r="C19" s="68" t="s">
        <v>141</v>
      </c>
      <c r="D19" s="68"/>
      <c r="E19" s="69" t="s">
        <v>142</v>
      </c>
      <c r="F19" s="70" t="s">
        <v>143</v>
      </c>
      <c r="G19" s="75" t="s">
        <v>113</v>
      </c>
      <c r="H19" s="76" t="s">
        <v>144</v>
      </c>
      <c r="I19" s="76" t="s">
        <v>145</v>
      </c>
      <c r="J19" s="71">
        <f t="shared" si="0"/>
        <v>18.64969896004379</v>
      </c>
      <c r="K19" s="77">
        <v>34073</v>
      </c>
      <c r="L19" s="78"/>
      <c r="M19" s="71" t="s">
        <v>116</v>
      </c>
      <c r="N19" s="71">
        <v>1228.81</v>
      </c>
      <c r="O19" s="79">
        <v>2457.62</v>
      </c>
      <c r="R19" s="70" t="s">
        <v>112</v>
      </c>
      <c r="S19" s="75" t="s">
        <v>113</v>
      </c>
      <c r="T19" s="76" t="s">
        <v>146</v>
      </c>
      <c r="U19" s="76" t="s">
        <v>115</v>
      </c>
      <c r="V19" s="71">
        <f>SUM(W19/261/7)</f>
        <v>13.890530925013683</v>
      </c>
      <c r="W19" s="72">
        <v>25378</v>
      </c>
      <c r="X19" s="71"/>
      <c r="Y19" s="71"/>
      <c r="Z19" s="71"/>
      <c r="AA19" s="79"/>
    </row>
    <row r="20" spans="1:27" ht="12.75">
      <c r="A20" s="68"/>
      <c r="B20" s="68">
        <v>9722</v>
      </c>
      <c r="C20" s="68" t="s">
        <v>147</v>
      </c>
      <c r="D20" s="68"/>
      <c r="E20" s="69" t="s">
        <v>148</v>
      </c>
      <c r="F20" s="70" t="s">
        <v>149</v>
      </c>
      <c r="G20" s="75" t="s">
        <v>113</v>
      </c>
      <c r="H20" s="76" t="s">
        <v>150</v>
      </c>
      <c r="I20" s="76" t="s">
        <v>151</v>
      </c>
      <c r="J20" s="71">
        <f t="shared" si="0"/>
        <v>13.628352490421458</v>
      </c>
      <c r="K20" s="77">
        <v>24899</v>
      </c>
      <c r="L20" s="78"/>
      <c r="M20" s="71" t="s">
        <v>116</v>
      </c>
      <c r="N20" s="71">
        <v>1253.37</v>
      </c>
      <c r="O20" s="79">
        <v>2506.74</v>
      </c>
      <c r="R20" s="70" t="s">
        <v>152</v>
      </c>
      <c r="S20" s="75" t="s">
        <v>113</v>
      </c>
      <c r="T20" s="76" t="s">
        <v>153</v>
      </c>
      <c r="U20" s="76" t="s">
        <v>154</v>
      </c>
      <c r="V20" s="71">
        <f>SUM(X21/261/4)</f>
        <v>0</v>
      </c>
      <c r="W20" s="72"/>
      <c r="X20" s="71">
        <v>13739</v>
      </c>
      <c r="Y20" s="71"/>
      <c r="Z20" s="71"/>
      <c r="AA20" s="79"/>
    </row>
    <row r="21" spans="1:27" ht="12.75">
      <c r="A21" s="68"/>
      <c r="B21" s="68">
        <v>2391</v>
      </c>
      <c r="C21" s="68" t="s">
        <v>155</v>
      </c>
      <c r="D21" s="68"/>
      <c r="E21" s="85" t="s">
        <v>156</v>
      </c>
      <c r="F21" s="70" t="s">
        <v>157</v>
      </c>
      <c r="G21" s="75" t="s">
        <v>113</v>
      </c>
      <c r="H21" s="76" t="s">
        <v>158</v>
      </c>
      <c r="I21" s="76" t="s">
        <v>159</v>
      </c>
      <c r="J21" s="86">
        <v>41.77</v>
      </c>
      <c r="K21" s="77">
        <v>68219</v>
      </c>
      <c r="L21" s="78">
        <v>8868</v>
      </c>
      <c r="M21" s="71" t="s">
        <v>116</v>
      </c>
      <c r="N21" s="71">
        <v>900.03</v>
      </c>
      <c r="O21" s="79">
        <v>1800.06</v>
      </c>
      <c r="R21" s="70" t="s">
        <v>160</v>
      </c>
      <c r="S21" s="75" t="s">
        <v>113</v>
      </c>
      <c r="T21" s="76" t="s">
        <v>161</v>
      </c>
      <c r="U21" s="76" t="s">
        <v>162</v>
      </c>
      <c r="V21" s="71">
        <f>SUM(W21/261/7)</f>
        <v>13.47454844006568</v>
      </c>
      <c r="W21" s="72">
        <v>24618</v>
      </c>
      <c r="X21" s="71"/>
      <c r="Y21" s="71"/>
      <c r="Z21" s="71"/>
      <c r="AA21" s="79"/>
    </row>
    <row r="22" spans="1:27" ht="12.75">
      <c r="A22" s="68"/>
      <c r="B22" s="68">
        <v>2838</v>
      </c>
      <c r="C22" s="68" t="s">
        <v>163</v>
      </c>
      <c r="D22" s="68"/>
      <c r="E22" s="69" t="s">
        <v>164</v>
      </c>
      <c r="F22" s="70" t="s">
        <v>165</v>
      </c>
      <c r="G22" s="75" t="s">
        <v>113</v>
      </c>
      <c r="H22" s="76" t="s">
        <v>166</v>
      </c>
      <c r="I22" s="76" t="s">
        <v>167</v>
      </c>
      <c r="J22" s="71">
        <f aca="true" t="shared" si="1" ref="J22:J27">SUM(K22/261/7)</f>
        <v>28.19321291735085</v>
      </c>
      <c r="K22" s="77">
        <v>51509</v>
      </c>
      <c r="L22" s="78"/>
      <c r="M22" s="71" t="s">
        <v>116</v>
      </c>
      <c r="N22" s="71">
        <v>2878.23</v>
      </c>
      <c r="O22" s="79">
        <v>5756.46</v>
      </c>
      <c r="R22" s="70" t="s">
        <v>168</v>
      </c>
      <c r="S22" s="75" t="s">
        <v>113</v>
      </c>
      <c r="T22" s="76" t="s">
        <v>169</v>
      </c>
      <c r="U22" s="76" t="s">
        <v>170</v>
      </c>
      <c r="V22" s="71">
        <f>SUM(W22/261/7)</f>
        <v>23.182266009852217</v>
      </c>
      <c r="W22" s="72">
        <v>42354</v>
      </c>
      <c r="X22" s="71"/>
      <c r="Y22" s="71"/>
      <c r="Z22" s="71"/>
      <c r="AA22" s="79"/>
    </row>
    <row r="23" spans="1:27" ht="12.75">
      <c r="A23" s="68"/>
      <c r="B23" s="68">
        <v>9709</v>
      </c>
      <c r="C23" s="68" t="s">
        <v>171</v>
      </c>
      <c r="D23" s="68"/>
      <c r="E23" s="69" t="s">
        <v>172</v>
      </c>
      <c r="F23" s="70" t="s">
        <v>173</v>
      </c>
      <c r="G23" s="75" t="s">
        <v>113</v>
      </c>
      <c r="H23" s="76" t="s">
        <v>174</v>
      </c>
      <c r="I23" s="76" t="s">
        <v>154</v>
      </c>
      <c r="J23" s="71">
        <f t="shared" si="1"/>
        <v>14.109469074986317</v>
      </c>
      <c r="K23" s="77">
        <v>25778</v>
      </c>
      <c r="L23" s="78"/>
      <c r="M23" s="71" t="s">
        <v>116</v>
      </c>
      <c r="N23" s="71">
        <v>1923.21</v>
      </c>
      <c r="O23" s="79">
        <v>3846.42</v>
      </c>
      <c r="R23" s="70" t="s">
        <v>160</v>
      </c>
      <c r="S23" s="75" t="s">
        <v>113</v>
      </c>
      <c r="T23" s="76" t="s">
        <v>175</v>
      </c>
      <c r="U23" s="76" t="s">
        <v>176</v>
      </c>
      <c r="V23" s="71">
        <f>SUM(W23/261/7)</f>
        <v>16.287903667214014</v>
      </c>
      <c r="W23" s="72">
        <v>29758</v>
      </c>
      <c r="X23" s="71"/>
      <c r="Y23" s="71"/>
      <c r="Z23" s="71"/>
      <c r="AA23" s="79"/>
    </row>
    <row r="24" spans="1:27" ht="12.75">
      <c r="A24" s="68"/>
      <c r="B24" s="68">
        <v>3732</v>
      </c>
      <c r="C24" s="68" t="s">
        <v>177</v>
      </c>
      <c r="D24" s="68"/>
      <c r="E24" s="69" t="s">
        <v>178</v>
      </c>
      <c r="F24" s="70" t="s">
        <v>119</v>
      </c>
      <c r="G24" s="75" t="s">
        <v>113</v>
      </c>
      <c r="H24" s="76" t="s">
        <v>179</v>
      </c>
      <c r="I24" s="76" t="s">
        <v>180</v>
      </c>
      <c r="J24" s="71">
        <f t="shared" si="1"/>
        <v>14.7088122605364</v>
      </c>
      <c r="K24" s="77">
        <v>26873</v>
      </c>
      <c r="L24" s="78"/>
      <c r="M24" s="71" t="s">
        <v>116</v>
      </c>
      <c r="N24" s="71">
        <v>962.49</v>
      </c>
      <c r="O24" s="79">
        <v>1924.98</v>
      </c>
      <c r="R24" s="70" t="s">
        <v>112</v>
      </c>
      <c r="S24" s="75" t="s">
        <v>113</v>
      </c>
      <c r="T24" s="76" t="s">
        <v>181</v>
      </c>
      <c r="U24" s="76" t="s">
        <v>182</v>
      </c>
      <c r="V24" s="71">
        <f>SUM(W24/261/7)</f>
        <v>14.838533114395185</v>
      </c>
      <c r="W24" s="72">
        <v>27110</v>
      </c>
      <c r="X24" s="71"/>
      <c r="Y24" s="71"/>
      <c r="Z24" s="71"/>
      <c r="AA24" s="79"/>
    </row>
    <row r="25" spans="1:27" ht="12.75">
      <c r="A25" s="68"/>
      <c r="B25" s="68">
        <v>6414</v>
      </c>
      <c r="C25" s="68" t="s">
        <v>183</v>
      </c>
      <c r="D25" s="68"/>
      <c r="E25" s="69" t="s">
        <v>184</v>
      </c>
      <c r="F25" s="70" t="s">
        <v>185</v>
      </c>
      <c r="G25" s="75" t="s">
        <v>113</v>
      </c>
      <c r="H25" s="76" t="s">
        <v>186</v>
      </c>
      <c r="I25" s="76" t="s">
        <v>187</v>
      </c>
      <c r="J25" s="71">
        <f t="shared" si="1"/>
        <v>14.71975916803503</v>
      </c>
      <c r="K25" s="77">
        <v>26893</v>
      </c>
      <c r="L25" s="78"/>
      <c r="M25" s="71" t="s">
        <v>116</v>
      </c>
      <c r="N25" s="71">
        <v>1003.37</v>
      </c>
      <c r="O25" s="79">
        <v>2006.74</v>
      </c>
      <c r="R25" s="70" t="s">
        <v>188</v>
      </c>
      <c r="S25" s="75" t="s">
        <v>113</v>
      </c>
      <c r="T25" s="76" t="s">
        <v>189</v>
      </c>
      <c r="U25" s="76" t="s">
        <v>190</v>
      </c>
      <c r="V25" s="71">
        <f>SUM(W25/261/7)</f>
        <v>23.604269293924464</v>
      </c>
      <c r="W25" s="72">
        <v>43125</v>
      </c>
      <c r="X25" s="71"/>
      <c r="Y25" s="71"/>
      <c r="Z25" s="71"/>
      <c r="AA25" s="79"/>
    </row>
    <row r="26" spans="1:27" ht="12.75">
      <c r="A26" s="68"/>
      <c r="B26" s="68">
        <v>9773</v>
      </c>
      <c r="C26" s="68" t="s">
        <v>191</v>
      </c>
      <c r="D26" s="68"/>
      <c r="E26" s="69" t="s">
        <v>192</v>
      </c>
      <c r="F26" s="70" t="s">
        <v>188</v>
      </c>
      <c r="G26" s="75" t="s">
        <v>113</v>
      </c>
      <c r="H26" s="76" t="s">
        <v>193</v>
      </c>
      <c r="I26" s="76" t="s">
        <v>194</v>
      </c>
      <c r="J26" s="71">
        <f t="shared" si="1"/>
        <v>21.776683087027916</v>
      </c>
      <c r="K26" s="77">
        <v>39786</v>
      </c>
      <c r="L26" s="78"/>
      <c r="M26" s="71" t="s">
        <v>116</v>
      </c>
      <c r="N26" s="71">
        <v>1004.13</v>
      </c>
      <c r="O26" s="79">
        <v>2008.26</v>
      </c>
      <c r="R26" s="70" t="s">
        <v>152</v>
      </c>
      <c r="S26" s="75" t="s">
        <v>113</v>
      </c>
      <c r="T26" s="76" t="s">
        <v>195</v>
      </c>
      <c r="U26" s="76" t="s">
        <v>196</v>
      </c>
      <c r="V26" s="71">
        <f>SUM(X27/261/4)</f>
        <v>0</v>
      </c>
      <c r="W26" s="72"/>
      <c r="X26" s="71">
        <v>13739</v>
      </c>
      <c r="Y26" s="71"/>
      <c r="Z26" s="71"/>
      <c r="AA26" s="79"/>
    </row>
    <row r="27" spans="1:27" ht="12.75">
      <c r="A27" s="68"/>
      <c r="B27" s="68">
        <v>9569</v>
      </c>
      <c r="C27" s="68" t="s">
        <v>197</v>
      </c>
      <c r="D27" s="68"/>
      <c r="E27" s="69" t="s">
        <v>198</v>
      </c>
      <c r="F27" s="70" t="s">
        <v>188</v>
      </c>
      <c r="G27" s="75" t="s">
        <v>113</v>
      </c>
      <c r="H27" s="76" t="s">
        <v>199</v>
      </c>
      <c r="I27" s="76" t="s">
        <v>176</v>
      </c>
      <c r="J27" s="71">
        <f t="shared" si="1"/>
        <v>24.279146141215108</v>
      </c>
      <c r="K27" s="77">
        <v>44358</v>
      </c>
      <c r="L27" s="78"/>
      <c r="M27" s="71"/>
      <c r="N27" s="71"/>
      <c r="O27" s="79">
        <v>3275.08</v>
      </c>
      <c r="R27" s="70" t="s">
        <v>112</v>
      </c>
      <c r="S27" s="75" t="s">
        <v>113</v>
      </c>
      <c r="T27" s="76" t="s">
        <v>200</v>
      </c>
      <c r="U27" s="76" t="s">
        <v>201</v>
      </c>
      <c r="V27" s="71">
        <f>SUM(W27/261/7)</f>
        <v>14.383141762452109</v>
      </c>
      <c r="W27" s="72">
        <v>26278</v>
      </c>
      <c r="X27" s="71"/>
      <c r="Y27" s="71"/>
      <c r="Z27" s="71"/>
      <c r="AA27" s="79"/>
    </row>
    <row r="28" spans="1:27" ht="12.75">
      <c r="A28" s="68"/>
      <c r="B28" s="68">
        <v>9543</v>
      </c>
      <c r="C28" s="68"/>
      <c r="D28" s="68"/>
      <c r="E28" s="69"/>
      <c r="F28" s="70" t="s">
        <v>202</v>
      </c>
      <c r="G28" s="75" t="s">
        <v>126</v>
      </c>
      <c r="H28" s="76" t="s">
        <v>203</v>
      </c>
      <c r="I28" s="76" t="s">
        <v>204</v>
      </c>
      <c r="J28" s="71">
        <v>25.22</v>
      </c>
      <c r="K28" s="77">
        <v>41194</v>
      </c>
      <c r="L28" s="78">
        <v>5355</v>
      </c>
      <c r="M28" s="71" t="s">
        <v>116</v>
      </c>
      <c r="N28" s="71">
        <v>1637.54</v>
      </c>
      <c r="O28" s="79">
        <v>3476</v>
      </c>
      <c r="R28" s="70" t="s">
        <v>125</v>
      </c>
      <c r="S28" s="75" t="s">
        <v>113</v>
      </c>
      <c r="T28" s="76" t="s">
        <v>205</v>
      </c>
      <c r="U28" s="76" t="s">
        <v>206</v>
      </c>
      <c r="V28" s="71">
        <f>SUM(W28/261/7)</f>
        <v>13.208538587848933</v>
      </c>
      <c r="W28" s="72">
        <v>24132</v>
      </c>
      <c r="X28" s="71"/>
      <c r="Y28" s="71"/>
      <c r="Z28" s="71"/>
      <c r="AA28" s="79"/>
    </row>
    <row r="29" spans="1:27" ht="12.75">
      <c r="A29" s="68"/>
      <c r="B29" s="68"/>
      <c r="C29" s="87" t="s">
        <v>207</v>
      </c>
      <c r="D29" s="87"/>
      <c r="E29" s="88"/>
      <c r="F29" s="70"/>
      <c r="G29" s="75"/>
      <c r="H29" s="71"/>
      <c r="I29" s="71"/>
      <c r="J29" s="71"/>
      <c r="K29" s="77"/>
      <c r="L29" s="78"/>
      <c r="M29" s="71" t="s">
        <v>116</v>
      </c>
      <c r="N29" s="71">
        <v>1738</v>
      </c>
      <c r="O29" s="79"/>
      <c r="R29" s="70" t="s">
        <v>152</v>
      </c>
      <c r="S29" s="75" t="s">
        <v>113</v>
      </c>
      <c r="T29" s="76" t="s">
        <v>208</v>
      </c>
      <c r="U29" s="76" t="s">
        <v>196</v>
      </c>
      <c r="V29" s="71">
        <f>SUM(X30/261/4)</f>
        <v>21.950191570881227</v>
      </c>
      <c r="W29" s="72"/>
      <c r="X29" s="71">
        <v>13739</v>
      </c>
      <c r="Y29" s="71"/>
      <c r="Z29" s="71"/>
      <c r="AA29" s="79"/>
    </row>
    <row r="30" spans="1:27" ht="12.75">
      <c r="A30" s="68"/>
      <c r="B30" s="87"/>
      <c r="C30" s="89"/>
      <c r="D30" s="89"/>
      <c r="E30" s="90"/>
      <c r="F30" s="91"/>
      <c r="G30" s="75"/>
      <c r="H30" s="92"/>
      <c r="I30" s="92"/>
      <c r="J30" s="92"/>
      <c r="K30" s="93">
        <f>SUM(K15:K28)</f>
        <v>491578</v>
      </c>
      <c r="L30" s="94">
        <f>SUM(L15:L28)</f>
        <v>14223</v>
      </c>
      <c r="M30" s="71"/>
      <c r="N30" s="71"/>
      <c r="O30" s="95">
        <f>SUM(O15:O28)</f>
        <v>38240.53999999999</v>
      </c>
      <c r="R30" s="70" t="s">
        <v>209</v>
      </c>
      <c r="S30" s="75" t="s">
        <v>113</v>
      </c>
      <c r="T30" s="76" t="s">
        <v>210</v>
      </c>
      <c r="U30" s="76" t="s">
        <v>196</v>
      </c>
      <c r="V30" s="71">
        <f>SUM(X31/261/4)</f>
        <v>0</v>
      </c>
      <c r="W30" s="72"/>
      <c r="X30" s="71">
        <v>22916</v>
      </c>
      <c r="Y30" s="71"/>
      <c r="Z30" s="71"/>
      <c r="AA30" s="79"/>
    </row>
    <row r="31" spans="1:27" ht="12.75">
      <c r="A31" s="87"/>
      <c r="B31" s="89"/>
      <c r="C31" s="68" t="s">
        <v>211</v>
      </c>
      <c r="D31" s="68"/>
      <c r="E31" s="69" t="s">
        <v>212</v>
      </c>
      <c r="F31" s="70" t="s">
        <v>213</v>
      </c>
      <c r="G31" s="75"/>
      <c r="H31" s="70"/>
      <c r="I31" s="70"/>
      <c r="J31" s="70"/>
      <c r="K31" s="77"/>
      <c r="L31" s="78"/>
      <c r="M31" s="71"/>
      <c r="N31" s="96">
        <f>SUM(N15:N29)</f>
        <v>19120.269999999997</v>
      </c>
      <c r="O31" s="3"/>
      <c r="R31" s="70"/>
      <c r="S31" s="75"/>
      <c r="T31" s="71"/>
      <c r="U31" s="92"/>
      <c r="V31" s="71"/>
      <c r="W31" s="72"/>
      <c r="X31" s="71"/>
      <c r="Y31" s="71"/>
      <c r="Z31" s="71"/>
      <c r="AA31" s="79"/>
    </row>
    <row r="32" spans="1:27" ht="12.75">
      <c r="A32" s="89"/>
      <c r="B32" s="68">
        <v>9720</v>
      </c>
      <c r="C32" s="68" t="s">
        <v>214</v>
      </c>
      <c r="D32" s="68"/>
      <c r="E32" s="69" t="s">
        <v>215</v>
      </c>
      <c r="F32" s="97" t="s">
        <v>108</v>
      </c>
      <c r="G32" s="98"/>
      <c r="H32" s="91"/>
      <c r="I32" s="91"/>
      <c r="J32" s="91"/>
      <c r="K32" s="93"/>
      <c r="L32" s="78"/>
      <c r="M32" s="71"/>
      <c r="N32" s="99"/>
      <c r="O32" s="3"/>
      <c r="R32" s="91"/>
      <c r="S32" s="91"/>
      <c r="T32" s="92"/>
      <c r="U32" s="71"/>
      <c r="V32" s="71"/>
      <c r="W32" s="100">
        <f>SUM(W16:W30)</f>
        <v>355511</v>
      </c>
      <c r="X32" s="92">
        <f>SUM(X16:X30)</f>
        <v>71473</v>
      </c>
      <c r="Y32" s="71"/>
      <c r="Z32" s="71"/>
      <c r="AA32" s="79"/>
    </row>
    <row r="33" spans="1:17" ht="12.75">
      <c r="A33" s="68"/>
      <c r="B33" s="68">
        <v>9568</v>
      </c>
      <c r="C33" s="68" t="s">
        <v>216</v>
      </c>
      <c r="D33" s="68"/>
      <c r="E33" s="69" t="s">
        <v>217</v>
      </c>
      <c r="F33" s="70" t="s">
        <v>137</v>
      </c>
      <c r="G33" s="75" t="s">
        <v>113</v>
      </c>
      <c r="H33" s="76" t="s">
        <v>218</v>
      </c>
      <c r="I33" s="76" t="s">
        <v>219</v>
      </c>
      <c r="J33" s="71">
        <f aca="true" t="shared" si="2" ref="J33:J39">SUM(K33/261/7)</f>
        <v>12.864258347016968</v>
      </c>
      <c r="K33" s="77">
        <v>23503</v>
      </c>
      <c r="L33" s="101" t="s">
        <v>140</v>
      </c>
      <c r="M33" s="83"/>
      <c r="N33" s="82"/>
      <c r="O33" s="84">
        <v>1755.08</v>
      </c>
      <c r="P33" s="67"/>
      <c r="Q33" s="67"/>
    </row>
    <row r="34" spans="1:15" ht="12.75">
      <c r="A34" s="68"/>
      <c r="B34" s="68">
        <v>9613</v>
      </c>
      <c r="C34" s="68" t="s">
        <v>220</v>
      </c>
      <c r="D34" s="68"/>
      <c r="E34" s="69" t="s">
        <v>221</v>
      </c>
      <c r="F34" s="70" t="s">
        <v>112</v>
      </c>
      <c r="G34" s="75" t="s">
        <v>113</v>
      </c>
      <c r="H34" s="76" t="s">
        <v>222</v>
      </c>
      <c r="I34" s="76" t="s">
        <v>115</v>
      </c>
      <c r="J34" s="71">
        <f t="shared" si="2"/>
        <v>13.448823207443898</v>
      </c>
      <c r="K34" s="77">
        <v>24571</v>
      </c>
      <c r="L34" s="78"/>
      <c r="M34" s="71" t="s">
        <v>116</v>
      </c>
      <c r="N34" s="71">
        <v>877.54</v>
      </c>
      <c r="O34" s="79">
        <v>1797.06</v>
      </c>
    </row>
    <row r="35" spans="1:15" ht="12.75">
      <c r="A35" s="68"/>
      <c r="B35" s="68">
        <v>9745</v>
      </c>
      <c r="C35" s="68" t="s">
        <v>223</v>
      </c>
      <c r="D35" s="68"/>
      <c r="E35" s="69" t="s">
        <v>224</v>
      </c>
      <c r="F35" s="70" t="s">
        <v>125</v>
      </c>
      <c r="G35" s="75" t="s">
        <v>126</v>
      </c>
      <c r="H35" s="76" t="s">
        <v>225</v>
      </c>
      <c r="I35" s="76" t="s">
        <v>226</v>
      </c>
      <c r="J35" s="71">
        <f t="shared" si="2"/>
        <v>13.484948002189382</v>
      </c>
      <c r="K35" s="77">
        <v>24637</v>
      </c>
      <c r="L35" s="78"/>
      <c r="M35" s="71" t="s">
        <v>116</v>
      </c>
      <c r="N35" s="71">
        <v>898.58</v>
      </c>
      <c r="O35" s="79">
        <v>1351.45</v>
      </c>
    </row>
    <row r="36" spans="1:15" ht="12.75">
      <c r="A36" s="68"/>
      <c r="B36" s="68">
        <v>9771</v>
      </c>
      <c r="C36" s="68" t="s">
        <v>227</v>
      </c>
      <c r="D36" s="68"/>
      <c r="E36" s="69" t="s">
        <v>228</v>
      </c>
      <c r="F36" s="70" t="s">
        <v>160</v>
      </c>
      <c r="G36" s="75" t="s">
        <v>113</v>
      </c>
      <c r="H36" s="76" t="s">
        <v>229</v>
      </c>
      <c r="I36" s="76" t="s">
        <v>230</v>
      </c>
      <c r="J36" s="71">
        <f t="shared" si="2"/>
        <v>0</v>
      </c>
      <c r="K36" s="77">
        <v>0</v>
      </c>
      <c r="L36" s="78">
        <v>25859</v>
      </c>
      <c r="M36" s="71" t="s">
        <v>116</v>
      </c>
      <c r="N36" s="71">
        <v>0</v>
      </c>
      <c r="O36" s="79">
        <v>1639.14</v>
      </c>
    </row>
    <row r="37" spans="1:15" ht="12.75">
      <c r="A37" s="68"/>
      <c r="B37" s="68">
        <v>9733</v>
      </c>
      <c r="C37" s="68" t="s">
        <v>231</v>
      </c>
      <c r="D37" s="68"/>
      <c r="E37" s="69" t="s">
        <v>232</v>
      </c>
      <c r="F37" s="70" t="s">
        <v>112</v>
      </c>
      <c r="G37" s="75" t="s">
        <v>113</v>
      </c>
      <c r="H37" s="76" t="s">
        <v>233</v>
      </c>
      <c r="I37" s="76" t="s">
        <v>194</v>
      </c>
      <c r="J37" s="71">
        <f t="shared" si="2"/>
        <v>14.12424740010947</v>
      </c>
      <c r="K37" s="77">
        <v>25805</v>
      </c>
      <c r="L37" s="78"/>
      <c r="M37" s="71" t="s">
        <v>116</v>
      </c>
      <c r="N37" s="71">
        <v>964.4</v>
      </c>
      <c r="O37" s="79">
        <v>2671.55</v>
      </c>
    </row>
    <row r="38" spans="1:15" ht="12.75">
      <c r="A38" s="68"/>
      <c r="B38" s="68">
        <v>9649</v>
      </c>
      <c r="C38" s="68" t="s">
        <v>234</v>
      </c>
      <c r="D38" s="68"/>
      <c r="E38" s="69" t="s">
        <v>235</v>
      </c>
      <c r="F38" s="70" t="s">
        <v>112</v>
      </c>
      <c r="G38" s="75" t="s">
        <v>113</v>
      </c>
      <c r="H38" s="76" t="s">
        <v>236</v>
      </c>
      <c r="I38" s="76" t="s">
        <v>194</v>
      </c>
      <c r="J38" s="71">
        <f t="shared" si="2"/>
        <v>14.12424740010947</v>
      </c>
      <c r="K38" s="77">
        <v>25805</v>
      </c>
      <c r="L38" s="78"/>
      <c r="M38" s="71"/>
      <c r="N38" s="71"/>
      <c r="O38" s="79"/>
    </row>
    <row r="39" spans="1:15" ht="12.75">
      <c r="A39" s="68"/>
      <c r="B39" s="68">
        <v>9575</v>
      </c>
      <c r="C39" s="68" t="s">
        <v>237</v>
      </c>
      <c r="D39" s="68"/>
      <c r="E39" s="69" t="s">
        <v>238</v>
      </c>
      <c r="F39" s="70" t="s">
        <v>112</v>
      </c>
      <c r="G39" s="75" t="s">
        <v>113</v>
      </c>
      <c r="H39" s="76" t="s">
        <v>239</v>
      </c>
      <c r="I39" s="76" t="s">
        <v>194</v>
      </c>
      <c r="J39" s="71">
        <f t="shared" si="2"/>
        <v>13.182813355227148</v>
      </c>
      <c r="K39" s="77">
        <v>24085</v>
      </c>
      <c r="L39" s="78"/>
      <c r="M39" s="71" t="s">
        <v>116</v>
      </c>
      <c r="N39" s="71">
        <v>1571.57</v>
      </c>
      <c r="O39" s="79">
        <v>1026.96</v>
      </c>
    </row>
    <row r="40" spans="1:15" ht="12.75">
      <c r="A40" s="68"/>
      <c r="B40" s="68">
        <v>9641</v>
      </c>
      <c r="C40" s="68" t="s">
        <v>240</v>
      </c>
      <c r="D40" s="68"/>
      <c r="E40" s="69" t="s">
        <v>241</v>
      </c>
      <c r="F40" s="70" t="s">
        <v>112</v>
      </c>
      <c r="G40" s="75" t="s">
        <v>113</v>
      </c>
      <c r="H40" s="76" t="s">
        <v>242</v>
      </c>
      <c r="I40" s="76" t="s">
        <v>115</v>
      </c>
      <c r="J40" s="71">
        <f>SUM(L41/261/4)</f>
        <v>44.41858237547893</v>
      </c>
      <c r="K40" s="77"/>
      <c r="L40" s="78">
        <v>15019</v>
      </c>
      <c r="M40" s="71" t="s">
        <v>243</v>
      </c>
      <c r="N40" s="71">
        <v>513.48</v>
      </c>
      <c r="O40" s="79">
        <v>1800.06</v>
      </c>
    </row>
    <row r="41" spans="1:15" ht="12.75">
      <c r="A41" s="68"/>
      <c r="B41" s="68">
        <v>9752</v>
      </c>
      <c r="C41" s="68" t="s">
        <v>244</v>
      </c>
      <c r="D41" s="68"/>
      <c r="E41" s="69" t="s">
        <v>245</v>
      </c>
      <c r="F41" s="70" t="s">
        <v>165</v>
      </c>
      <c r="G41" s="75" t="s">
        <v>113</v>
      </c>
      <c r="H41" s="76" t="s">
        <v>246</v>
      </c>
      <c r="I41" s="76" t="s">
        <v>201</v>
      </c>
      <c r="J41" s="71">
        <f>SUM(K41/261/7)</f>
        <v>23.040503557744938</v>
      </c>
      <c r="K41" s="77">
        <v>42095</v>
      </c>
      <c r="L41" s="78">
        <v>46373</v>
      </c>
      <c r="M41" s="71" t="s">
        <v>116</v>
      </c>
      <c r="N41" s="71">
        <v>919.26</v>
      </c>
      <c r="O41" s="79">
        <v>1924.98</v>
      </c>
    </row>
    <row r="42" spans="1:15" ht="12.75">
      <c r="A42" s="68"/>
      <c r="B42" s="68">
        <v>9693</v>
      </c>
      <c r="C42" s="68" t="s">
        <v>247</v>
      </c>
      <c r="D42" s="68"/>
      <c r="E42" s="69" t="s">
        <v>248</v>
      </c>
      <c r="F42" s="70" t="s">
        <v>160</v>
      </c>
      <c r="G42" s="75" t="s">
        <v>113</v>
      </c>
      <c r="H42" s="76" t="s">
        <v>249</v>
      </c>
      <c r="I42" s="76" t="s">
        <v>194</v>
      </c>
      <c r="J42" s="71">
        <f>SUM(L43/261/7)</f>
        <v>0</v>
      </c>
      <c r="K42" s="77"/>
      <c r="L42" s="78"/>
      <c r="M42" s="71" t="s">
        <v>116</v>
      </c>
      <c r="N42" s="71">
        <v>962.49</v>
      </c>
      <c r="O42" s="79"/>
    </row>
    <row r="43" spans="1:15" ht="12.75">
      <c r="A43" s="68"/>
      <c r="B43" s="68">
        <v>9716</v>
      </c>
      <c r="C43" s="68" t="s">
        <v>250</v>
      </c>
      <c r="D43" s="68"/>
      <c r="E43" s="69" t="s">
        <v>251</v>
      </c>
      <c r="F43" s="70" t="s">
        <v>112</v>
      </c>
      <c r="G43" s="75" t="s">
        <v>126</v>
      </c>
      <c r="H43" s="76" t="s">
        <v>252</v>
      </c>
      <c r="I43" s="76" t="s">
        <v>253</v>
      </c>
      <c r="J43" s="71">
        <f>SUM(K43/261/7)</f>
        <v>13.17296113847838</v>
      </c>
      <c r="K43" s="77">
        <v>24067</v>
      </c>
      <c r="L43" s="78"/>
      <c r="M43" s="71" t="s">
        <v>116</v>
      </c>
      <c r="N43" s="71">
        <v>514.86</v>
      </c>
      <c r="O43" s="79">
        <v>3537.84</v>
      </c>
    </row>
    <row r="44" spans="1:15" ht="12.75">
      <c r="A44" s="68"/>
      <c r="B44" s="68">
        <v>5073</v>
      </c>
      <c r="C44" s="68" t="s">
        <v>254</v>
      </c>
      <c r="D44" s="68"/>
      <c r="E44" s="69" t="s">
        <v>255</v>
      </c>
      <c r="F44" s="70" t="s">
        <v>256</v>
      </c>
      <c r="G44" s="75" t="s">
        <v>113</v>
      </c>
      <c r="H44" s="76" t="s">
        <v>257</v>
      </c>
      <c r="I44" s="76" t="s">
        <v>258</v>
      </c>
      <c r="J44" s="71">
        <f>SUM(K44/261/7)</f>
        <v>17.10016420361248</v>
      </c>
      <c r="K44" s="77">
        <v>31242</v>
      </c>
      <c r="L44" s="78"/>
      <c r="M44" s="71" t="s">
        <v>116</v>
      </c>
      <c r="N44" s="71">
        <v>898.58</v>
      </c>
      <c r="O44" s="79">
        <v>2333.02</v>
      </c>
    </row>
    <row r="45" spans="1:15" ht="12.75">
      <c r="A45" s="68"/>
      <c r="B45" s="68">
        <v>9617</v>
      </c>
      <c r="C45" s="68" t="s">
        <v>259</v>
      </c>
      <c r="D45" s="68"/>
      <c r="E45" s="69" t="s">
        <v>260</v>
      </c>
      <c r="F45" s="70" t="s">
        <v>112</v>
      </c>
      <c r="G45" s="75" t="s">
        <v>113</v>
      </c>
      <c r="H45" s="76" t="s">
        <v>261</v>
      </c>
      <c r="I45" s="76" t="s">
        <v>262</v>
      </c>
      <c r="J45" s="71">
        <f>SUM(K45/261/7)</f>
        <v>13.789272030651341</v>
      </c>
      <c r="K45" s="77">
        <v>25193</v>
      </c>
      <c r="L45" s="78"/>
      <c r="M45" s="71" t="s">
        <v>116</v>
      </c>
      <c r="N45" s="71">
        <v>1166.51</v>
      </c>
      <c r="O45" s="79">
        <v>1881.3</v>
      </c>
    </row>
    <row r="46" spans="1:15" ht="12.75">
      <c r="A46" s="68"/>
      <c r="B46" s="68">
        <v>9625</v>
      </c>
      <c r="C46" s="68" t="s">
        <v>263</v>
      </c>
      <c r="D46" s="68"/>
      <c r="E46" s="69" t="s">
        <v>264</v>
      </c>
      <c r="F46" s="70" t="s">
        <v>122</v>
      </c>
      <c r="G46" s="75" t="s">
        <v>113</v>
      </c>
      <c r="H46" s="76" t="s">
        <v>265</v>
      </c>
      <c r="I46" s="76" t="s">
        <v>145</v>
      </c>
      <c r="J46" s="71">
        <f>SUM(K46/261/7)</f>
        <v>18.078817733990146</v>
      </c>
      <c r="K46" s="77">
        <v>33030</v>
      </c>
      <c r="L46" s="78"/>
      <c r="M46" s="71" t="s">
        <v>116</v>
      </c>
      <c r="N46" s="71">
        <v>940.65</v>
      </c>
      <c r="O46" s="79">
        <v>2427.34</v>
      </c>
    </row>
    <row r="47" spans="1:15" ht="12.75">
      <c r="A47" s="68"/>
      <c r="B47" s="68">
        <v>9572</v>
      </c>
      <c r="C47" s="68" t="s">
        <v>266</v>
      </c>
      <c r="D47" s="68"/>
      <c r="E47" s="69" t="s">
        <v>267</v>
      </c>
      <c r="F47" s="70" t="s">
        <v>112</v>
      </c>
      <c r="G47" s="75" t="s">
        <v>113</v>
      </c>
      <c r="H47" s="76" t="s">
        <v>268</v>
      </c>
      <c r="I47" s="76" t="s">
        <v>201</v>
      </c>
      <c r="J47" s="71">
        <f>SUM(K47/261/7)</f>
        <v>14.383141762452109</v>
      </c>
      <c r="K47" s="77">
        <v>26278</v>
      </c>
      <c r="L47" s="78"/>
      <c r="M47" s="71" t="s">
        <v>116</v>
      </c>
      <c r="N47" s="71">
        <v>1213.67</v>
      </c>
      <c r="O47" s="79">
        <v>1924.98</v>
      </c>
    </row>
    <row r="48" spans="1:15" ht="12.75">
      <c r="A48" s="68"/>
      <c r="B48" s="68">
        <v>9620</v>
      </c>
      <c r="C48" s="68" t="s">
        <v>269</v>
      </c>
      <c r="D48" s="68"/>
      <c r="E48" s="69" t="s">
        <v>270</v>
      </c>
      <c r="F48" s="70" t="s">
        <v>129</v>
      </c>
      <c r="G48" s="75" t="s">
        <v>113</v>
      </c>
      <c r="H48" s="76" t="s">
        <v>271</v>
      </c>
      <c r="I48" s="76" t="s">
        <v>272</v>
      </c>
      <c r="J48" s="71" t="e">
        <f>SUM(L49/261/7)</f>
        <v>#VALUE!</v>
      </c>
      <c r="K48" s="77">
        <v>51204</v>
      </c>
      <c r="L48" s="78">
        <v>6657</v>
      </c>
      <c r="M48" s="71" t="s">
        <v>116</v>
      </c>
      <c r="N48" s="71">
        <v>962.49</v>
      </c>
      <c r="O48" s="79"/>
    </row>
    <row r="49" spans="1:17" ht="12.75">
      <c r="A49" s="68"/>
      <c r="B49" s="68">
        <v>9544</v>
      </c>
      <c r="C49" s="68" t="s">
        <v>273</v>
      </c>
      <c r="D49" s="68"/>
      <c r="E49" s="69" t="s">
        <v>274</v>
      </c>
      <c r="F49" s="70" t="s">
        <v>137</v>
      </c>
      <c r="G49" s="75" t="s">
        <v>113</v>
      </c>
      <c r="H49" s="76" t="s">
        <v>275</v>
      </c>
      <c r="I49" s="76" t="s">
        <v>276</v>
      </c>
      <c r="J49" s="71">
        <f>SUM(K49/261/7)</f>
        <v>13.140667761357417</v>
      </c>
      <c r="K49" s="77">
        <v>24008</v>
      </c>
      <c r="L49" s="101" t="s">
        <v>140</v>
      </c>
      <c r="M49" s="83"/>
      <c r="N49" s="82"/>
      <c r="O49" s="84">
        <v>1755.08</v>
      </c>
      <c r="P49" s="67"/>
      <c r="Q49" s="67"/>
    </row>
    <row r="50" spans="1:15" ht="12.75">
      <c r="A50" s="68"/>
      <c r="B50" s="68">
        <v>9628</v>
      </c>
      <c r="C50" s="68" t="s">
        <v>277</v>
      </c>
      <c r="D50" s="68"/>
      <c r="E50" s="69" t="s">
        <v>278</v>
      </c>
      <c r="F50" s="70" t="s">
        <v>279</v>
      </c>
      <c r="G50" s="75" t="s">
        <v>113</v>
      </c>
      <c r="H50" s="76" t="s">
        <v>280</v>
      </c>
      <c r="I50" s="76" t="s">
        <v>281</v>
      </c>
      <c r="J50" s="71">
        <f>SUM(K50/261/7)</f>
        <v>16.995073891625616</v>
      </c>
      <c r="K50" s="77">
        <v>31050</v>
      </c>
      <c r="L50" s="78"/>
      <c r="M50" s="71" t="s">
        <v>116</v>
      </c>
      <c r="N50" s="71">
        <v>877.54</v>
      </c>
      <c r="O50" s="79">
        <v>2318.46</v>
      </c>
    </row>
    <row r="51" spans="1:15" ht="12.75">
      <c r="A51" s="68"/>
      <c r="B51" s="68">
        <v>9602</v>
      </c>
      <c r="C51" s="68" t="s">
        <v>282</v>
      </c>
      <c r="D51" s="68"/>
      <c r="E51" s="69" t="s">
        <v>283</v>
      </c>
      <c r="F51" s="70" t="s">
        <v>112</v>
      </c>
      <c r="G51" s="75" t="s">
        <v>126</v>
      </c>
      <c r="H51" s="76" t="s">
        <v>284</v>
      </c>
      <c r="I51" s="76" t="s">
        <v>285</v>
      </c>
      <c r="J51" s="71">
        <f>SUM(L52/261/7)</f>
        <v>0</v>
      </c>
      <c r="K51" s="77"/>
      <c r="L51" s="78">
        <v>25778</v>
      </c>
      <c r="M51" s="71" t="s">
        <v>116</v>
      </c>
      <c r="N51" s="71">
        <v>1159.23</v>
      </c>
      <c r="O51" s="79">
        <v>1924.98</v>
      </c>
    </row>
    <row r="52" spans="1:15" ht="12.75">
      <c r="A52" s="68"/>
      <c r="B52" s="68">
        <v>9671</v>
      </c>
      <c r="C52" s="68" t="s">
        <v>286</v>
      </c>
      <c r="D52" s="68"/>
      <c r="E52" s="69" t="s">
        <v>287</v>
      </c>
      <c r="F52" s="70" t="s">
        <v>185</v>
      </c>
      <c r="G52" s="75" t="s">
        <v>113</v>
      </c>
      <c r="H52" s="76" t="s">
        <v>288</v>
      </c>
      <c r="I52" s="76" t="s">
        <v>115</v>
      </c>
      <c r="J52" s="71">
        <f>SUM(K52/261/7)</f>
        <v>15.706622879036672</v>
      </c>
      <c r="K52" s="77">
        <v>28696</v>
      </c>
      <c r="L52" s="78"/>
      <c r="M52" s="71" t="s">
        <v>116</v>
      </c>
      <c r="N52" s="71">
        <v>962.49</v>
      </c>
      <c r="O52" s="79">
        <v>2105.12</v>
      </c>
    </row>
    <row r="53" spans="1:15" ht="12.75">
      <c r="A53" s="68"/>
      <c r="B53" s="68">
        <v>9717</v>
      </c>
      <c r="C53" s="68" t="s">
        <v>289</v>
      </c>
      <c r="D53" s="68"/>
      <c r="E53" s="69" t="s">
        <v>290</v>
      </c>
      <c r="F53" s="70" t="s">
        <v>291</v>
      </c>
      <c r="G53" s="75" t="s">
        <v>126</v>
      </c>
      <c r="H53" s="76" t="s">
        <v>292</v>
      </c>
      <c r="I53" s="76" t="s">
        <v>293</v>
      </c>
      <c r="J53" s="71">
        <f>SUM(L54/261/4)</f>
        <v>0</v>
      </c>
      <c r="K53" s="77"/>
      <c r="L53" s="78">
        <v>13798</v>
      </c>
      <c r="M53" s="71" t="s">
        <v>116</v>
      </c>
      <c r="N53" s="71">
        <v>1052.56</v>
      </c>
      <c r="O53" s="79">
        <v>1029.72</v>
      </c>
    </row>
    <row r="54" spans="1:15" ht="12.75">
      <c r="A54" s="68"/>
      <c r="B54" s="68">
        <v>9621</v>
      </c>
      <c r="C54" s="68" t="s">
        <v>294</v>
      </c>
      <c r="D54" s="68"/>
      <c r="E54" s="69" t="s">
        <v>295</v>
      </c>
      <c r="F54" s="70" t="s">
        <v>279</v>
      </c>
      <c r="G54" s="75" t="s">
        <v>113</v>
      </c>
      <c r="H54" s="76" t="s">
        <v>296</v>
      </c>
      <c r="I54" s="76" t="s">
        <v>154</v>
      </c>
      <c r="J54" s="71">
        <f>SUM(K54/261/7)</f>
        <v>16.85112205801861</v>
      </c>
      <c r="K54" s="77">
        <v>30787</v>
      </c>
      <c r="L54" s="78"/>
      <c r="M54" s="71" t="s">
        <v>243</v>
      </c>
      <c r="N54" s="71">
        <v>901.03</v>
      </c>
      <c r="O54" s="79">
        <v>2299</v>
      </c>
    </row>
    <row r="55" spans="1:15" ht="12.75">
      <c r="A55" s="68"/>
      <c r="B55" s="68"/>
      <c r="C55" s="68" t="s">
        <v>297</v>
      </c>
      <c r="D55" s="68"/>
      <c r="E55" s="69" t="s">
        <v>298</v>
      </c>
      <c r="F55" s="70" t="s">
        <v>137</v>
      </c>
      <c r="G55" s="75" t="s">
        <v>113</v>
      </c>
      <c r="H55" s="76" t="s">
        <v>299</v>
      </c>
      <c r="I55" s="76" t="s">
        <v>300</v>
      </c>
      <c r="J55" s="71">
        <f>SUM(K55/261/7)</f>
        <v>13.484948002189382</v>
      </c>
      <c r="K55" s="77">
        <v>24637</v>
      </c>
      <c r="L55" s="78"/>
      <c r="M55" s="71" t="s">
        <v>116</v>
      </c>
      <c r="N55" s="71">
        <v>1149.5</v>
      </c>
      <c r="O55" s="79">
        <v>1802.06</v>
      </c>
    </row>
    <row r="56" spans="1:15" ht="12.75">
      <c r="A56" s="68"/>
      <c r="B56" s="68"/>
      <c r="C56" s="87" t="s">
        <v>301</v>
      </c>
      <c r="D56" s="87"/>
      <c r="E56" s="88"/>
      <c r="F56" s="70" t="s">
        <v>152</v>
      </c>
      <c r="G56" s="75" t="s">
        <v>113</v>
      </c>
      <c r="H56" s="76" t="s">
        <v>302</v>
      </c>
      <c r="I56" s="76" t="s">
        <v>154</v>
      </c>
      <c r="J56" s="71">
        <f>SUM(L57/261/4)</f>
        <v>0</v>
      </c>
      <c r="K56" s="77"/>
      <c r="L56" s="78">
        <v>13739</v>
      </c>
      <c r="M56" s="71" t="s">
        <v>116</v>
      </c>
      <c r="N56" s="71">
        <v>901.03</v>
      </c>
      <c r="O56" s="79">
        <v>1856.08</v>
      </c>
    </row>
    <row r="57" spans="1:15" ht="12.75">
      <c r="A57" s="68"/>
      <c r="B57" s="102"/>
      <c r="C57" s="89"/>
      <c r="D57" s="89"/>
      <c r="E57" s="90"/>
      <c r="F57" s="70" t="s">
        <v>168</v>
      </c>
      <c r="G57" s="75" t="s">
        <v>113</v>
      </c>
      <c r="H57" s="76" t="s">
        <v>303</v>
      </c>
      <c r="I57" s="103" t="s">
        <v>194</v>
      </c>
      <c r="J57" s="71">
        <f>SUM(K57/261/7)</f>
        <v>23.040503557744938</v>
      </c>
      <c r="K57" s="77">
        <v>42095</v>
      </c>
      <c r="L57" s="104"/>
      <c r="M57" s="71" t="s">
        <v>243</v>
      </c>
      <c r="N57" s="71">
        <v>2230.38</v>
      </c>
      <c r="O57" s="79">
        <v>1712.4</v>
      </c>
    </row>
    <row r="58" spans="1:15" ht="12.75">
      <c r="A58" s="68"/>
      <c r="B58" s="102"/>
      <c r="C58" s="89" t="s">
        <v>304</v>
      </c>
      <c r="D58" s="89"/>
      <c r="E58" s="90"/>
      <c r="F58" s="91"/>
      <c r="G58" s="91"/>
      <c r="H58" s="92"/>
      <c r="I58" s="70"/>
      <c r="J58" s="71"/>
      <c r="K58" s="93">
        <f>SUM(K33:K57)</f>
        <v>562788</v>
      </c>
      <c r="L58" s="94">
        <f>SUM(L33:L57)</f>
        <v>147223</v>
      </c>
      <c r="M58" s="71" t="s">
        <v>116</v>
      </c>
      <c r="N58" s="73">
        <v>513.48</v>
      </c>
      <c r="O58" s="105">
        <f>SUM(O33:O57)</f>
        <v>42873.66</v>
      </c>
    </row>
    <row r="59" spans="1:15" ht="12.75">
      <c r="A59" s="68"/>
      <c r="B59" s="89">
        <v>1497</v>
      </c>
      <c r="C59" s="68" t="s">
        <v>305</v>
      </c>
      <c r="D59" s="68"/>
      <c r="E59" s="69" t="s">
        <v>306</v>
      </c>
      <c r="F59" s="70" t="s">
        <v>109</v>
      </c>
      <c r="G59" s="70"/>
      <c r="H59" s="70"/>
      <c r="I59" s="71"/>
      <c r="J59" s="71"/>
      <c r="K59" s="72"/>
      <c r="L59" s="71"/>
      <c r="M59" s="71"/>
      <c r="N59" s="73">
        <v>898.58</v>
      </c>
      <c r="O59" s="3"/>
    </row>
    <row r="60" spans="1:15" ht="12.75">
      <c r="A60" s="87"/>
      <c r="B60" s="68">
        <v>9590</v>
      </c>
      <c r="C60" s="68" t="s">
        <v>307</v>
      </c>
      <c r="D60" s="68"/>
      <c r="E60" s="69" t="s">
        <v>308</v>
      </c>
      <c r="F60" s="80" t="s">
        <v>108</v>
      </c>
      <c r="G60" s="70"/>
      <c r="H60" s="70"/>
      <c r="I60" s="71"/>
      <c r="J60" s="71"/>
      <c r="K60" s="72"/>
      <c r="L60" s="71"/>
      <c r="M60" s="71"/>
      <c r="N60" s="81"/>
      <c r="O60" s="3"/>
    </row>
    <row r="61" spans="1:15" ht="12.75">
      <c r="A61" s="89"/>
      <c r="B61" s="68">
        <v>8649</v>
      </c>
      <c r="C61" s="68" t="s">
        <v>309</v>
      </c>
      <c r="D61" s="68"/>
      <c r="E61" s="69" t="s">
        <v>310</v>
      </c>
      <c r="F61" s="70" t="s">
        <v>122</v>
      </c>
      <c r="G61" s="70"/>
      <c r="H61" s="70"/>
      <c r="I61" s="71"/>
      <c r="J61" s="71"/>
      <c r="K61" s="72">
        <v>32259</v>
      </c>
      <c r="L61" s="71"/>
      <c r="M61" s="71"/>
      <c r="N61" s="71">
        <f>SUM(N34:N59)</f>
        <v>23049.899999999998</v>
      </c>
      <c r="O61" s="3"/>
    </row>
    <row r="62" spans="1:15" ht="12.75">
      <c r="A62" s="68"/>
      <c r="B62" s="68">
        <v>9712</v>
      </c>
      <c r="C62" s="68" t="s">
        <v>311</v>
      </c>
      <c r="D62" s="68"/>
      <c r="E62" s="69" t="s">
        <v>312</v>
      </c>
      <c r="F62" s="70" t="s">
        <v>129</v>
      </c>
      <c r="G62" s="75" t="s">
        <v>113</v>
      </c>
      <c r="H62" s="76" t="s">
        <v>130</v>
      </c>
      <c r="I62" s="76" t="s">
        <v>131</v>
      </c>
      <c r="J62" s="71">
        <v>34.57</v>
      </c>
      <c r="K62" s="72">
        <v>56463</v>
      </c>
      <c r="L62" s="71">
        <v>7340</v>
      </c>
      <c r="M62" s="71"/>
      <c r="N62" s="70"/>
      <c r="O62" s="79">
        <v>4564.52</v>
      </c>
    </row>
    <row r="63" spans="1:17" ht="12.75">
      <c r="A63" s="68"/>
      <c r="B63" s="68">
        <v>9687</v>
      </c>
      <c r="C63" s="68" t="s">
        <v>313</v>
      </c>
      <c r="D63" s="68"/>
      <c r="E63" s="69" t="s">
        <v>314</v>
      </c>
      <c r="F63" s="70" t="s">
        <v>137</v>
      </c>
      <c r="G63" s="75" t="s">
        <v>113</v>
      </c>
      <c r="H63" s="76" t="s">
        <v>138</v>
      </c>
      <c r="I63" s="76" t="s">
        <v>139</v>
      </c>
      <c r="J63" s="71">
        <f>SUM(K63/261/7)</f>
        <v>13.155993431855501</v>
      </c>
      <c r="K63" s="72">
        <v>24036</v>
      </c>
      <c r="L63" s="82" t="s">
        <v>140</v>
      </c>
      <c r="M63" s="83"/>
      <c r="N63" s="82"/>
      <c r="O63" s="84">
        <v>1755.08</v>
      </c>
      <c r="P63" s="67"/>
      <c r="Q63" s="67"/>
    </row>
    <row r="64" spans="1:15" ht="12.75">
      <c r="A64" s="68"/>
      <c r="B64" s="68">
        <v>9679</v>
      </c>
      <c r="C64" s="68" t="s">
        <v>315</v>
      </c>
      <c r="D64" s="68"/>
      <c r="E64" s="85" t="s">
        <v>316</v>
      </c>
      <c r="F64" s="70" t="s">
        <v>112</v>
      </c>
      <c r="G64" s="75" t="s">
        <v>113</v>
      </c>
      <c r="H64" s="76" t="s">
        <v>146</v>
      </c>
      <c r="I64" s="76" t="s">
        <v>115</v>
      </c>
      <c r="J64" s="71">
        <f>SUM(K64/261/7)</f>
        <v>13.890530925013683</v>
      </c>
      <c r="K64" s="72">
        <v>25378</v>
      </c>
      <c r="L64" s="71"/>
      <c r="M64" s="71" t="s">
        <v>116</v>
      </c>
      <c r="N64" s="71">
        <v>897.47</v>
      </c>
      <c r="O64" s="79">
        <v>3846.42</v>
      </c>
    </row>
    <row r="65" spans="1:15" ht="12.75">
      <c r="A65" s="68"/>
      <c r="B65" s="68">
        <v>9567</v>
      </c>
      <c r="C65" s="68" t="s">
        <v>317</v>
      </c>
      <c r="D65" s="68"/>
      <c r="E65" s="69" t="s">
        <v>318</v>
      </c>
      <c r="F65" s="70" t="s">
        <v>152</v>
      </c>
      <c r="G65" s="75" t="s">
        <v>113</v>
      </c>
      <c r="H65" s="76" t="s">
        <v>153</v>
      </c>
      <c r="I65" s="76" t="s">
        <v>154</v>
      </c>
      <c r="J65" s="71">
        <f>SUM(L66/261/4)</f>
        <v>0</v>
      </c>
      <c r="K65" s="72"/>
      <c r="L65" s="71">
        <v>13739</v>
      </c>
      <c r="M65" s="71" t="s">
        <v>243</v>
      </c>
      <c r="N65" s="71">
        <v>513.48</v>
      </c>
      <c r="O65" s="79">
        <v>1026.96</v>
      </c>
    </row>
    <row r="66" spans="1:15" ht="12.75">
      <c r="A66" s="68"/>
      <c r="B66" s="68">
        <v>9673</v>
      </c>
      <c r="C66" s="68" t="s">
        <v>319</v>
      </c>
      <c r="D66" s="68"/>
      <c r="E66" s="69" t="s">
        <v>320</v>
      </c>
      <c r="F66" s="70" t="s">
        <v>160</v>
      </c>
      <c r="G66" s="75" t="s">
        <v>113</v>
      </c>
      <c r="H66" s="76" t="s">
        <v>161</v>
      </c>
      <c r="I66" s="76" t="s">
        <v>162</v>
      </c>
      <c r="J66" s="71">
        <f>SUM(K66/261/7)</f>
        <v>13.47454844006568</v>
      </c>
      <c r="K66" s="72">
        <v>24618</v>
      </c>
      <c r="L66" s="71"/>
      <c r="M66" s="71"/>
      <c r="N66" s="71"/>
      <c r="O66" s="79">
        <v>3162.74</v>
      </c>
    </row>
    <row r="67" spans="1:15" ht="12.75">
      <c r="A67" s="68"/>
      <c r="B67" s="68">
        <v>9548</v>
      </c>
      <c r="C67" s="68" t="s">
        <v>321</v>
      </c>
      <c r="D67" s="68"/>
      <c r="E67" s="69" t="s">
        <v>322</v>
      </c>
      <c r="F67" s="70" t="s">
        <v>168</v>
      </c>
      <c r="G67" s="75" t="s">
        <v>113</v>
      </c>
      <c r="H67" s="76" t="s">
        <v>169</v>
      </c>
      <c r="I67" s="76" t="s">
        <v>170</v>
      </c>
      <c r="J67" s="71">
        <f>SUM(K67/261/7)</f>
        <v>23.182266009852217</v>
      </c>
      <c r="K67" s="72">
        <v>42354</v>
      </c>
      <c r="L67" s="71"/>
      <c r="M67" s="71" t="s">
        <v>116</v>
      </c>
      <c r="N67" s="71">
        <v>578.52</v>
      </c>
      <c r="O67" s="79"/>
    </row>
    <row r="68" spans="1:15" ht="12.75">
      <c r="A68" s="68"/>
      <c r="B68" s="68">
        <v>9547</v>
      </c>
      <c r="C68" s="68" t="s">
        <v>323</v>
      </c>
      <c r="D68" s="68"/>
      <c r="E68" s="69" t="s">
        <v>324</v>
      </c>
      <c r="F68" s="70" t="s">
        <v>160</v>
      </c>
      <c r="G68" s="75" t="s">
        <v>113</v>
      </c>
      <c r="H68" s="76" t="s">
        <v>175</v>
      </c>
      <c r="I68" s="76" t="s">
        <v>176</v>
      </c>
      <c r="J68" s="71">
        <f>SUM(K68/261/7)</f>
        <v>16.287903667214014</v>
      </c>
      <c r="K68" s="72">
        <v>29758</v>
      </c>
      <c r="L68" s="71"/>
      <c r="M68" s="71" t="s">
        <v>116</v>
      </c>
      <c r="N68" s="71">
        <v>1581.37</v>
      </c>
      <c r="O68" s="79">
        <v>1968.12</v>
      </c>
    </row>
    <row r="69" spans="1:15" ht="12.75">
      <c r="A69" s="68"/>
      <c r="B69" s="68">
        <v>9642</v>
      </c>
      <c r="C69" s="68" t="s">
        <v>325</v>
      </c>
      <c r="D69" s="68"/>
      <c r="E69" s="69" t="s">
        <v>326</v>
      </c>
      <c r="F69" s="70" t="s">
        <v>112</v>
      </c>
      <c r="G69" s="75" t="s">
        <v>113</v>
      </c>
      <c r="H69" s="76" t="s">
        <v>181</v>
      </c>
      <c r="I69" s="76" t="s">
        <v>182</v>
      </c>
      <c r="J69" s="71">
        <f>SUM(K69/261/7)</f>
        <v>14.838533114395185</v>
      </c>
      <c r="K69" s="72">
        <v>27110</v>
      </c>
      <c r="L69" s="71"/>
      <c r="M69" s="71" t="s">
        <v>116</v>
      </c>
      <c r="N69" s="71">
        <v>1016.96</v>
      </c>
      <c r="O69" s="79">
        <v>1797.16</v>
      </c>
    </row>
    <row r="70" spans="1:15" ht="12.75">
      <c r="A70" s="68"/>
      <c r="B70" s="68">
        <v>9729</v>
      </c>
      <c r="C70" s="68" t="s">
        <v>327</v>
      </c>
      <c r="D70" s="68"/>
      <c r="E70" s="69" t="s">
        <v>328</v>
      </c>
      <c r="F70" s="70" t="s">
        <v>188</v>
      </c>
      <c r="G70" s="75" t="s">
        <v>113</v>
      </c>
      <c r="H70" s="76" t="s">
        <v>189</v>
      </c>
      <c r="I70" s="76" t="s">
        <v>190</v>
      </c>
      <c r="J70" s="71">
        <f>SUM(K70/261/7)</f>
        <v>23.604269293924464</v>
      </c>
      <c r="K70" s="72">
        <v>43125</v>
      </c>
      <c r="L70" s="71"/>
      <c r="M70" s="71" t="s">
        <v>116</v>
      </c>
      <c r="N70" s="71">
        <v>436.96</v>
      </c>
      <c r="O70" s="79">
        <v>2184.82</v>
      </c>
    </row>
    <row r="71" spans="1:15" ht="12.75">
      <c r="A71" s="68"/>
      <c r="B71" s="68">
        <v>9654</v>
      </c>
      <c r="C71" s="68" t="s">
        <v>329</v>
      </c>
      <c r="D71" s="68"/>
      <c r="E71" s="69" t="s">
        <v>330</v>
      </c>
      <c r="F71" s="70" t="s">
        <v>152</v>
      </c>
      <c r="G71" s="75" t="s">
        <v>113</v>
      </c>
      <c r="H71" s="76" t="s">
        <v>195</v>
      </c>
      <c r="I71" s="76" t="s">
        <v>196</v>
      </c>
      <c r="J71" s="71">
        <f>SUM(L72/261/4)</f>
        <v>0</v>
      </c>
      <c r="K71" s="72"/>
      <c r="L71" s="71">
        <v>13739</v>
      </c>
      <c r="M71" s="71" t="s">
        <v>116</v>
      </c>
      <c r="N71" s="71">
        <v>1610.19</v>
      </c>
      <c r="O71" s="79">
        <v>2024.52</v>
      </c>
    </row>
    <row r="72" spans="1:15" ht="12.75">
      <c r="A72" s="68"/>
      <c r="B72" s="68">
        <v>9663</v>
      </c>
      <c r="C72" s="68" t="s">
        <v>331</v>
      </c>
      <c r="D72" s="68"/>
      <c r="E72" s="69" t="s">
        <v>332</v>
      </c>
      <c r="F72" s="70" t="s">
        <v>112</v>
      </c>
      <c r="G72" s="75" t="s">
        <v>113</v>
      </c>
      <c r="H72" s="76" t="s">
        <v>200</v>
      </c>
      <c r="I72" s="76" t="s">
        <v>201</v>
      </c>
      <c r="J72" s="71">
        <f>SUM(K72/261/7)</f>
        <v>14.383141762452109</v>
      </c>
      <c r="K72" s="72">
        <v>26278</v>
      </c>
      <c r="L72" s="71"/>
      <c r="M72" s="71" t="s">
        <v>243</v>
      </c>
      <c r="N72" s="71">
        <v>513.48</v>
      </c>
      <c r="O72" s="79">
        <v>3220.38</v>
      </c>
    </row>
    <row r="73" spans="1:15" ht="12.75">
      <c r="A73" s="68"/>
      <c r="B73" s="68">
        <v>9590</v>
      </c>
      <c r="C73" s="68"/>
      <c r="D73" s="68"/>
      <c r="E73" s="69"/>
      <c r="F73" s="70" t="s">
        <v>125</v>
      </c>
      <c r="G73" s="75" t="s">
        <v>113</v>
      </c>
      <c r="H73" s="76" t="s">
        <v>205</v>
      </c>
      <c r="I73" s="76" t="s">
        <v>206</v>
      </c>
      <c r="J73" s="71">
        <f>SUM(K73/261/7)</f>
        <v>13.208538587848933</v>
      </c>
      <c r="K73" s="72">
        <v>24132</v>
      </c>
      <c r="L73" s="71"/>
      <c r="M73" s="71" t="s">
        <v>116</v>
      </c>
      <c r="N73" s="71">
        <v>962.49</v>
      </c>
      <c r="O73" s="79">
        <v>667.52</v>
      </c>
    </row>
    <row r="74" spans="1:15" ht="12.75">
      <c r="A74" s="68"/>
      <c r="B74" s="87"/>
      <c r="C74" s="87"/>
      <c r="D74" s="87"/>
      <c r="E74" s="88"/>
      <c r="F74" s="70" t="s">
        <v>152</v>
      </c>
      <c r="G74" s="75" t="s">
        <v>113</v>
      </c>
      <c r="H74" s="76" t="s">
        <v>208</v>
      </c>
      <c r="I74" s="76" t="s">
        <v>196</v>
      </c>
      <c r="J74" s="71">
        <f>SUM(L75/261/4)</f>
        <v>21.950191570881227</v>
      </c>
      <c r="K74" s="72"/>
      <c r="L74" s="71">
        <v>13739</v>
      </c>
      <c r="M74" s="71" t="s">
        <v>116</v>
      </c>
      <c r="N74" s="71">
        <v>901.03</v>
      </c>
      <c r="O74" s="79">
        <v>1924.98</v>
      </c>
    </row>
    <row r="75" spans="1:15" ht="12.75">
      <c r="A75" s="68"/>
      <c r="B75" s="89"/>
      <c r="C75" s="89"/>
      <c r="D75" s="89"/>
      <c r="E75" s="90"/>
      <c r="F75" s="70" t="s">
        <v>209</v>
      </c>
      <c r="G75" s="75" t="s">
        <v>113</v>
      </c>
      <c r="H75" s="76" t="s">
        <v>210</v>
      </c>
      <c r="I75" s="76" t="s">
        <v>196</v>
      </c>
      <c r="J75" s="71">
        <f>SUM(L76/261/4)</f>
        <v>0</v>
      </c>
      <c r="K75" s="72"/>
      <c r="L75" s="71">
        <v>22916</v>
      </c>
      <c r="M75" s="71" t="s">
        <v>243</v>
      </c>
      <c r="N75" s="71">
        <v>513.48</v>
      </c>
      <c r="O75" s="79">
        <v>1802.06</v>
      </c>
    </row>
    <row r="76" spans="1:15" ht="12.75">
      <c r="A76" s="68"/>
      <c r="B76" s="106"/>
      <c r="C76" s="106"/>
      <c r="D76" s="106"/>
      <c r="E76" s="107"/>
      <c r="F76" s="70"/>
      <c r="G76" s="75"/>
      <c r="H76" s="71"/>
      <c r="I76" s="92"/>
      <c r="J76" s="71"/>
      <c r="K76" s="72"/>
      <c r="L76" s="71"/>
      <c r="M76" s="71" t="s">
        <v>243</v>
      </c>
      <c r="N76" s="71">
        <v>858.2</v>
      </c>
      <c r="O76" s="79">
        <v>1026.97</v>
      </c>
    </row>
    <row r="77" spans="1:15" ht="12.75">
      <c r="A77" s="68"/>
      <c r="B77" s="108"/>
      <c r="C77" s="108"/>
      <c r="D77" s="108"/>
      <c r="E77" s="109"/>
      <c r="F77" s="91"/>
      <c r="G77" s="91"/>
      <c r="H77" s="92"/>
      <c r="I77" s="71"/>
      <c r="J77" s="71"/>
      <c r="K77" s="100">
        <f>SUM(K61:K75)</f>
        <v>355511</v>
      </c>
      <c r="L77" s="92">
        <f>SUM(L61:L75)</f>
        <v>71473</v>
      </c>
      <c r="M77" s="71" t="s">
        <v>116</v>
      </c>
      <c r="N77" s="71">
        <v>898.58</v>
      </c>
      <c r="O77" s="79"/>
    </row>
    <row r="78" spans="1:15" ht="12.75">
      <c r="A78" s="87"/>
      <c r="B78" s="108"/>
      <c r="C78" s="108"/>
      <c r="D78" s="108"/>
      <c r="E78" s="110"/>
      <c r="F78" s="70"/>
      <c r="G78" s="70"/>
      <c r="H78" s="71"/>
      <c r="I78" s="92"/>
      <c r="J78" s="92"/>
      <c r="K78" s="71"/>
      <c r="L78" s="71"/>
      <c r="M78" s="71" t="s">
        <v>116</v>
      </c>
      <c r="N78" s="73">
        <f>SUM(N63:N77)</f>
        <v>11282.210000000001</v>
      </c>
      <c r="O78" s="73">
        <f>SUM(O62:O77)</f>
        <v>30972.250000000004</v>
      </c>
    </row>
    <row r="79" spans="1:15" ht="12.75">
      <c r="A79" s="89"/>
      <c r="B79" s="108"/>
      <c r="C79" s="108"/>
      <c r="D79" s="108"/>
      <c r="E79" s="111"/>
      <c r="F79" s="91"/>
      <c r="G79" s="91"/>
      <c r="H79" s="92"/>
      <c r="I79" s="70"/>
      <c r="J79" s="70"/>
      <c r="K79" s="70"/>
      <c r="L79" s="71"/>
      <c r="M79" s="71"/>
      <c r="N79" s="81"/>
      <c r="O79" s="3"/>
    </row>
    <row r="80" spans="1:15" ht="12.75">
      <c r="A80" s="106"/>
      <c r="B80" s="108"/>
      <c r="C80" s="108"/>
      <c r="D80" s="108"/>
      <c r="E80" s="110"/>
      <c r="F80" s="70"/>
      <c r="G80" s="70"/>
      <c r="H80" s="70"/>
      <c r="I80" s="70"/>
      <c r="J80" s="70"/>
      <c r="K80" s="70"/>
      <c r="L80" s="70"/>
      <c r="M80" s="70"/>
      <c r="N80" s="71"/>
      <c r="O80" s="3"/>
    </row>
    <row r="81" spans="1:15" ht="13.5" thickBot="1">
      <c r="A81" s="108"/>
      <c r="B81" s="112"/>
      <c r="C81" s="112"/>
      <c r="D81" s="112"/>
      <c r="E81" s="113"/>
      <c r="F81" s="70"/>
      <c r="G81" s="70"/>
      <c r="H81" s="70"/>
      <c r="I81" s="70"/>
      <c r="J81" s="70"/>
      <c r="K81" s="70"/>
      <c r="L81" s="70"/>
      <c r="M81" s="70"/>
      <c r="N81" s="73">
        <f>N31+N61+N78</f>
        <v>53452.38</v>
      </c>
      <c r="O81" s="73">
        <f>O30+O58+O78</f>
        <v>112086.45</v>
      </c>
    </row>
    <row r="82" spans="1:15" ht="12.75">
      <c r="A82" s="108"/>
      <c r="B82" s="3"/>
      <c r="C82" s="3"/>
      <c r="D82" s="3"/>
      <c r="E82" s="3"/>
      <c r="F82" s="70"/>
      <c r="G82" s="70"/>
      <c r="H82" s="70"/>
      <c r="I82" s="70"/>
      <c r="J82" s="70"/>
      <c r="K82" s="70"/>
      <c r="L82" s="70"/>
      <c r="M82" s="70"/>
      <c r="N82" s="70"/>
      <c r="O82" s="3"/>
    </row>
    <row r="83" spans="1:15" ht="13.5" thickBot="1">
      <c r="A83" s="108"/>
      <c r="B83" s="3"/>
      <c r="C83" s="3"/>
      <c r="D83" s="3"/>
      <c r="E83" s="3"/>
      <c r="F83" s="70"/>
      <c r="G83" s="114"/>
      <c r="H83" s="115"/>
      <c r="I83" s="116"/>
      <c r="J83" s="116"/>
      <c r="K83" s="70"/>
      <c r="L83" s="70"/>
      <c r="M83" s="70"/>
      <c r="N83" s="70"/>
      <c r="O83" s="3"/>
    </row>
    <row r="84" spans="1:14" ht="13.5" thickBot="1">
      <c r="A84" s="108"/>
      <c r="F84" s="116"/>
      <c r="G84" s="116"/>
      <c r="H84" s="116"/>
      <c r="I84" s="3"/>
      <c r="J84" s="3"/>
      <c r="K84" s="3"/>
      <c r="L84" s="70"/>
      <c r="M84" s="70"/>
      <c r="N84" s="70"/>
    </row>
    <row r="85" spans="1:14" ht="13.5" thickBot="1">
      <c r="A85" s="112"/>
      <c r="F85" s="3"/>
      <c r="G85" s="3"/>
      <c r="H85" s="3"/>
      <c r="I85" s="3"/>
      <c r="J85" s="3"/>
      <c r="K85" s="3"/>
      <c r="L85" s="3"/>
      <c r="M85" s="3"/>
      <c r="N85" s="70"/>
    </row>
    <row r="86" spans="6:14" ht="13.5" thickBot="1">
      <c r="F86" s="3"/>
      <c r="G86" s="3"/>
      <c r="H86" s="3"/>
      <c r="L86" s="3"/>
      <c r="M86" s="3"/>
      <c r="N86" s="116"/>
    </row>
    <row r="87" ht="12.75">
      <c r="N87" s="3"/>
    </row>
    <row r="88" ht="12.75">
      <c r="N88" s="3"/>
    </row>
  </sheetData>
  <printOptions/>
  <pageMargins left="0.75" right="0.75" top="1" bottom="1" header="0.5" footer="0.5"/>
  <pageSetup horizontalDpi="300" verticalDpi="3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1"/>
  <sheetViews>
    <sheetView view="pageBreakPreview" zoomScale="60" workbookViewId="0" topLeftCell="A1">
      <selection activeCell="M3" sqref="M3"/>
    </sheetView>
  </sheetViews>
  <sheetFormatPr defaultColWidth="9.140625" defaultRowHeight="12.75"/>
  <cols>
    <col min="1" max="1" width="33.00390625" style="0" bestFit="1" customWidth="1"/>
    <col min="2" max="8" width="16.00390625" style="0" customWidth="1"/>
    <col min="9" max="13" width="16.00390625" style="0" bestFit="1" customWidth="1"/>
  </cols>
  <sheetData>
    <row r="2" spans="1:11" ht="18">
      <c r="A2" s="118" t="s">
        <v>336</v>
      </c>
      <c r="B2" s="118" t="s">
        <v>337</v>
      </c>
      <c r="I2" s="118" t="s">
        <v>336</v>
      </c>
      <c r="K2" s="118" t="s">
        <v>337</v>
      </c>
    </row>
    <row r="3" ht="18">
      <c r="A3" s="118"/>
    </row>
    <row r="4" spans="1:9" ht="12.75">
      <c r="A4" s="3"/>
      <c r="B4" s="28" t="s">
        <v>17</v>
      </c>
      <c r="C4" s="3"/>
      <c r="I4" t="s">
        <v>17</v>
      </c>
    </row>
    <row r="5" spans="1:9" ht="12.75">
      <c r="A5" s="3"/>
      <c r="B5" s="28" t="s">
        <v>65</v>
      </c>
      <c r="C5" s="4"/>
      <c r="D5" s="1"/>
      <c r="E5" s="1"/>
      <c r="I5" t="s">
        <v>70</v>
      </c>
    </row>
    <row r="6" spans="1:9" ht="12.75">
      <c r="A6" s="26"/>
      <c r="B6" s="27" t="s">
        <v>66</v>
      </c>
      <c r="C6" s="5"/>
      <c r="D6" s="2"/>
      <c r="E6" s="1"/>
      <c r="I6" t="s">
        <v>71</v>
      </c>
    </row>
    <row r="8" spans="1:5" ht="12.75">
      <c r="A8" s="3"/>
      <c r="B8" s="3"/>
      <c r="C8" s="3"/>
      <c r="D8" s="3"/>
      <c r="E8" s="3"/>
    </row>
    <row r="9" spans="1:13" ht="12.75">
      <c r="A9" s="3"/>
      <c r="B9" s="9" t="s">
        <v>40</v>
      </c>
      <c r="C9" s="9" t="s">
        <v>40</v>
      </c>
      <c r="D9" s="9" t="s">
        <v>40</v>
      </c>
      <c r="E9" s="9"/>
      <c r="F9" s="1"/>
      <c r="H9" s="4" t="s">
        <v>44</v>
      </c>
      <c r="I9" s="4" t="s">
        <v>44</v>
      </c>
      <c r="J9" s="4" t="s">
        <v>44</v>
      </c>
      <c r="K9" s="25" t="s">
        <v>63</v>
      </c>
      <c r="L9" s="25" t="s">
        <v>63</v>
      </c>
      <c r="M9" s="25" t="s">
        <v>63</v>
      </c>
    </row>
    <row r="10" spans="1:13" ht="12.75">
      <c r="A10" s="3"/>
      <c r="B10" s="9" t="s">
        <v>41</v>
      </c>
      <c r="C10" s="9" t="s">
        <v>41</v>
      </c>
      <c r="D10" s="9" t="s">
        <v>41</v>
      </c>
      <c r="E10" s="9" t="s">
        <v>42</v>
      </c>
      <c r="F10" s="9" t="s">
        <v>42</v>
      </c>
      <c r="G10" s="9" t="s">
        <v>42</v>
      </c>
      <c r="H10" s="24" t="s">
        <v>333</v>
      </c>
      <c r="I10" s="24" t="s">
        <v>333</v>
      </c>
      <c r="J10" s="24" t="s">
        <v>333</v>
      </c>
      <c r="K10" s="24" t="s">
        <v>62</v>
      </c>
      <c r="L10" s="24" t="s">
        <v>62</v>
      </c>
      <c r="M10" s="24" t="s">
        <v>62</v>
      </c>
    </row>
    <row r="11" spans="1:13" ht="12.75">
      <c r="A11" s="3"/>
      <c r="B11" s="9" t="s">
        <v>39</v>
      </c>
      <c r="C11" s="9" t="s">
        <v>39</v>
      </c>
      <c r="D11" s="9" t="s">
        <v>39</v>
      </c>
      <c r="E11" s="9" t="s">
        <v>43</v>
      </c>
      <c r="F11" s="9" t="s">
        <v>43</v>
      </c>
      <c r="G11" s="9" t="s">
        <v>43</v>
      </c>
      <c r="H11" s="24" t="s">
        <v>334</v>
      </c>
      <c r="I11" s="24" t="s">
        <v>334</v>
      </c>
      <c r="J11" s="24" t="s">
        <v>334</v>
      </c>
      <c r="K11" s="24" t="s">
        <v>45</v>
      </c>
      <c r="L11" s="24" t="s">
        <v>45</v>
      </c>
      <c r="M11" s="24" t="s">
        <v>45</v>
      </c>
    </row>
    <row r="12" spans="1:13" ht="12.75">
      <c r="A12" s="23" t="s">
        <v>57</v>
      </c>
      <c r="B12" s="10" t="s">
        <v>58</v>
      </c>
      <c r="C12" s="10" t="s">
        <v>50</v>
      </c>
      <c r="D12" s="10" t="s">
        <v>59</v>
      </c>
      <c r="E12" s="10" t="s">
        <v>61</v>
      </c>
      <c r="F12" s="9" t="s">
        <v>51</v>
      </c>
      <c r="G12" s="9" t="s">
        <v>60</v>
      </c>
      <c r="H12" s="24" t="s">
        <v>58</v>
      </c>
      <c r="I12" s="24" t="s">
        <v>50</v>
      </c>
      <c r="J12" s="24" t="s">
        <v>59</v>
      </c>
      <c r="K12" s="24" t="s">
        <v>56</v>
      </c>
      <c r="L12" s="24" t="s">
        <v>54</v>
      </c>
      <c r="M12" s="24" t="s">
        <v>64</v>
      </c>
    </row>
    <row r="13" spans="1:13" ht="12.75">
      <c r="A13" s="19"/>
      <c r="B13" s="20" t="s">
        <v>67</v>
      </c>
      <c r="C13" s="21" t="s">
        <v>68</v>
      </c>
      <c r="D13" s="21" t="s">
        <v>68</v>
      </c>
      <c r="E13" s="22" t="s">
        <v>67</v>
      </c>
      <c r="F13" s="44" t="s">
        <v>68</v>
      </c>
      <c r="G13" s="7" t="s">
        <v>68</v>
      </c>
      <c r="H13" s="29" t="s">
        <v>67</v>
      </c>
      <c r="I13" s="29" t="s">
        <v>68</v>
      </c>
      <c r="J13" s="29" t="s">
        <v>68</v>
      </c>
      <c r="K13" s="30" t="s">
        <v>67</v>
      </c>
      <c r="L13" s="29" t="s">
        <v>68</v>
      </c>
      <c r="M13" s="29" t="s">
        <v>69</v>
      </c>
    </row>
    <row r="14" spans="1:13" ht="12.75">
      <c r="A14" s="18"/>
      <c r="B14" s="11"/>
      <c r="C14" s="14"/>
      <c r="D14" s="14"/>
      <c r="E14" s="31"/>
      <c r="F14" s="11"/>
      <c r="G14" s="33"/>
      <c r="H14" s="38"/>
      <c r="I14" s="38"/>
      <c r="J14" s="17"/>
      <c r="K14" s="43"/>
      <c r="L14" s="38"/>
      <c r="M14" s="17"/>
    </row>
    <row r="15" spans="1:13" ht="12.75">
      <c r="A15" s="18"/>
      <c r="B15" s="11"/>
      <c r="C15" s="14"/>
      <c r="D15" s="14"/>
      <c r="E15" s="15"/>
      <c r="F15" s="11"/>
      <c r="G15" s="34"/>
      <c r="H15" s="39"/>
      <c r="I15" s="39"/>
      <c r="J15" s="18"/>
      <c r="K15" s="39"/>
      <c r="L15" s="39"/>
      <c r="M15" s="18"/>
    </row>
    <row r="16" spans="1:13" ht="12.75">
      <c r="A16" s="18" t="s">
        <v>18</v>
      </c>
      <c r="B16" s="12">
        <v>1436959</v>
      </c>
      <c r="C16" s="15">
        <v>1451307</v>
      </c>
      <c r="D16" s="15">
        <v>1387986</v>
      </c>
      <c r="E16" s="15">
        <v>232118</v>
      </c>
      <c r="F16" s="11">
        <v>225957</v>
      </c>
      <c r="G16" s="35">
        <v>229668</v>
      </c>
      <c r="H16" s="40">
        <v>15890</v>
      </c>
      <c r="I16" s="40">
        <v>21891</v>
      </c>
      <c r="J16" s="36">
        <v>21891</v>
      </c>
      <c r="K16" s="39"/>
      <c r="L16" s="39"/>
      <c r="M16" s="18"/>
    </row>
    <row r="17" spans="1:13" ht="12.75">
      <c r="A17" s="18" t="s">
        <v>19</v>
      </c>
      <c r="B17" s="12">
        <v>117134</v>
      </c>
      <c r="C17" s="15">
        <v>117528</v>
      </c>
      <c r="D17" s="15">
        <v>111043</v>
      </c>
      <c r="E17" s="15">
        <v>19457</v>
      </c>
      <c r="F17" s="11">
        <v>18747</v>
      </c>
      <c r="G17" s="35">
        <v>26054</v>
      </c>
      <c r="H17" s="40">
        <v>1215</v>
      </c>
      <c r="I17" s="40">
        <v>2047</v>
      </c>
      <c r="J17" s="36">
        <v>2047</v>
      </c>
      <c r="K17" s="39"/>
      <c r="L17" s="39"/>
      <c r="M17" s="18"/>
    </row>
    <row r="18" spans="1:13" ht="12.75">
      <c r="A18" s="18" t="s">
        <v>20</v>
      </c>
      <c r="B18" s="12">
        <v>27692</v>
      </c>
      <c r="C18" s="15">
        <v>27360</v>
      </c>
      <c r="D18" s="15">
        <v>0</v>
      </c>
      <c r="E18" s="15">
        <v>6020</v>
      </c>
      <c r="F18" s="11">
        <v>6020</v>
      </c>
      <c r="G18" s="35"/>
      <c r="H18" s="41"/>
      <c r="I18" s="41"/>
      <c r="J18" s="35"/>
      <c r="K18" s="39"/>
      <c r="L18" s="39"/>
      <c r="M18" s="18"/>
    </row>
    <row r="19" spans="1:13" ht="12.75">
      <c r="A19" s="18" t="s">
        <v>0</v>
      </c>
      <c r="B19" s="12">
        <v>225556</v>
      </c>
      <c r="C19" s="15">
        <v>248478</v>
      </c>
      <c r="D19" s="15">
        <v>242661</v>
      </c>
      <c r="E19" s="15">
        <v>8296</v>
      </c>
      <c r="F19" s="11">
        <v>8296</v>
      </c>
      <c r="G19" s="35">
        <v>8295</v>
      </c>
      <c r="H19" s="41"/>
      <c r="I19" s="41"/>
      <c r="J19" s="35"/>
      <c r="K19" s="39"/>
      <c r="L19" s="39"/>
      <c r="M19" s="18"/>
    </row>
    <row r="20" spans="1:13" ht="12.75">
      <c r="A20" s="18" t="s">
        <v>1</v>
      </c>
      <c r="B20" s="12">
        <v>35801</v>
      </c>
      <c r="C20" s="15">
        <v>23263</v>
      </c>
      <c r="D20" s="15">
        <v>37798</v>
      </c>
      <c r="E20" s="15"/>
      <c r="F20" s="11"/>
      <c r="G20" s="35"/>
      <c r="H20" s="41"/>
      <c r="I20" s="41"/>
      <c r="J20" s="35"/>
      <c r="K20" s="39"/>
      <c r="L20" s="39"/>
      <c r="M20" s="18"/>
    </row>
    <row r="21" spans="1:13" ht="12.75">
      <c r="A21" s="18" t="s">
        <v>46</v>
      </c>
      <c r="B21" s="12">
        <v>35741</v>
      </c>
      <c r="C21" s="15">
        <v>14188</v>
      </c>
      <c r="D21" s="15">
        <v>14188</v>
      </c>
      <c r="E21" s="15">
        <v>1491</v>
      </c>
      <c r="F21" s="11">
        <v>2226</v>
      </c>
      <c r="G21" s="35">
        <v>318</v>
      </c>
      <c r="H21" s="41"/>
      <c r="I21" s="41"/>
      <c r="J21" s="35"/>
      <c r="K21" s="39"/>
      <c r="L21" s="39"/>
      <c r="M21" s="18"/>
    </row>
    <row r="22" spans="1:13" ht="12.75">
      <c r="A22" s="18" t="s">
        <v>47</v>
      </c>
      <c r="B22" s="12">
        <v>18458</v>
      </c>
      <c r="C22" s="15">
        <v>15000</v>
      </c>
      <c r="D22" s="15">
        <v>15000</v>
      </c>
      <c r="E22" s="15"/>
      <c r="F22" s="11">
        <v>1615</v>
      </c>
      <c r="G22" s="35">
        <v>3022</v>
      </c>
      <c r="H22" s="41"/>
      <c r="I22" s="41"/>
      <c r="J22" s="35"/>
      <c r="K22" s="39"/>
      <c r="L22" s="39"/>
      <c r="M22" s="18"/>
    </row>
    <row r="23" spans="1:13" ht="12.75">
      <c r="A23" s="18" t="s">
        <v>48</v>
      </c>
      <c r="B23" s="12"/>
      <c r="C23" s="15">
        <v>12213</v>
      </c>
      <c r="D23" s="15">
        <v>13851</v>
      </c>
      <c r="E23" s="15"/>
      <c r="F23" s="11">
        <v>2265</v>
      </c>
      <c r="G23" s="35"/>
      <c r="H23" s="41"/>
      <c r="I23" s="41"/>
      <c r="J23" s="35"/>
      <c r="K23" s="39"/>
      <c r="L23" s="39"/>
      <c r="M23" s="18"/>
    </row>
    <row r="24" spans="1:13" ht="12.75">
      <c r="A24" s="18" t="s">
        <v>49</v>
      </c>
      <c r="B24" s="12"/>
      <c r="C24" s="15">
        <v>5000</v>
      </c>
      <c r="D24" s="15">
        <v>4000</v>
      </c>
      <c r="E24" s="15"/>
      <c r="F24" s="11"/>
      <c r="G24" s="35"/>
      <c r="H24" s="41"/>
      <c r="I24" s="41"/>
      <c r="J24" s="35"/>
      <c r="K24" s="39"/>
      <c r="L24" s="39"/>
      <c r="M24" s="18"/>
    </row>
    <row r="25" spans="1:13" ht="12.75">
      <c r="A25" s="18" t="s">
        <v>2</v>
      </c>
      <c r="B25" s="12"/>
      <c r="C25" s="15"/>
      <c r="D25" s="15"/>
      <c r="E25" s="15"/>
      <c r="F25" s="11"/>
      <c r="G25" s="35"/>
      <c r="H25" s="41"/>
      <c r="I25" s="41"/>
      <c r="J25" s="35"/>
      <c r="K25" s="39"/>
      <c r="L25" s="39"/>
      <c r="M25" s="18"/>
    </row>
    <row r="26" spans="1:13" ht="12.75">
      <c r="A26" s="18" t="s">
        <v>24</v>
      </c>
      <c r="B26" s="12"/>
      <c r="C26" s="15"/>
      <c r="D26" s="15"/>
      <c r="E26" s="15"/>
      <c r="F26" s="11"/>
      <c r="G26" s="35"/>
      <c r="H26" s="41">
        <v>85511</v>
      </c>
      <c r="I26" s="41">
        <v>113017</v>
      </c>
      <c r="J26" s="35">
        <v>102336</v>
      </c>
      <c r="K26" s="39"/>
      <c r="L26" s="39"/>
      <c r="M26" s="18"/>
    </row>
    <row r="27" spans="1:13" ht="12.75">
      <c r="A27" s="18" t="s">
        <v>25</v>
      </c>
      <c r="B27" s="12"/>
      <c r="C27" s="15"/>
      <c r="D27" s="15"/>
      <c r="E27" s="15"/>
      <c r="F27" s="11"/>
      <c r="G27" s="35"/>
      <c r="H27" s="41">
        <v>17353</v>
      </c>
      <c r="I27" s="41">
        <v>60484</v>
      </c>
      <c r="J27" s="35">
        <v>55104</v>
      </c>
      <c r="K27" s="39"/>
      <c r="L27" s="39"/>
      <c r="M27" s="18"/>
    </row>
    <row r="28" spans="1:13" ht="12.75">
      <c r="A28" s="18" t="s">
        <v>3</v>
      </c>
      <c r="B28" s="12"/>
      <c r="C28" s="15"/>
      <c r="D28" s="15"/>
      <c r="E28" s="15"/>
      <c r="F28" s="11"/>
      <c r="G28" s="35"/>
      <c r="H28" s="41"/>
      <c r="I28" s="41"/>
      <c r="J28" s="35"/>
      <c r="K28" s="39"/>
      <c r="L28" s="39"/>
      <c r="M28" s="18"/>
    </row>
    <row r="29" spans="1:13" ht="12.75">
      <c r="A29" s="18" t="s">
        <v>4</v>
      </c>
      <c r="B29" s="12">
        <v>0</v>
      </c>
      <c r="C29" s="15">
        <v>15476</v>
      </c>
      <c r="D29" s="15">
        <v>15476</v>
      </c>
      <c r="E29" s="15"/>
      <c r="F29" s="11"/>
      <c r="G29" s="35"/>
      <c r="H29" s="41"/>
      <c r="I29" s="41"/>
      <c r="J29" s="35"/>
      <c r="K29" s="39"/>
      <c r="L29" s="39"/>
      <c r="M29" s="18"/>
    </row>
    <row r="30" spans="1:13" ht="12.75">
      <c r="A30" s="18" t="s">
        <v>5</v>
      </c>
      <c r="B30" s="12">
        <v>892</v>
      </c>
      <c r="C30" s="15">
        <v>1100</v>
      </c>
      <c r="D30" s="15">
        <v>1100</v>
      </c>
      <c r="E30" s="15"/>
      <c r="F30" s="11"/>
      <c r="G30" s="35"/>
      <c r="H30" s="41"/>
      <c r="I30" s="41"/>
      <c r="J30" s="35"/>
      <c r="K30" s="39"/>
      <c r="L30" s="39"/>
      <c r="M30" s="18"/>
    </row>
    <row r="31" spans="1:13" ht="12.75">
      <c r="A31" s="18" t="s">
        <v>6</v>
      </c>
      <c r="B31" s="12">
        <v>21722</v>
      </c>
      <c r="C31" s="15">
        <v>20000</v>
      </c>
      <c r="D31" s="15">
        <v>20000</v>
      </c>
      <c r="E31" s="15"/>
      <c r="F31" s="11"/>
      <c r="G31" s="35"/>
      <c r="H31" s="41"/>
      <c r="I31" s="41"/>
      <c r="J31" s="35"/>
      <c r="K31" s="39"/>
      <c r="L31" s="39"/>
      <c r="M31" s="18"/>
    </row>
    <row r="32" spans="1:13" ht="12.75">
      <c r="A32" s="18" t="s">
        <v>7</v>
      </c>
      <c r="B32" s="12">
        <v>0</v>
      </c>
      <c r="C32" s="15">
        <v>0</v>
      </c>
      <c r="D32" s="15">
        <v>0</v>
      </c>
      <c r="E32" s="15"/>
      <c r="F32" s="11"/>
      <c r="G32" s="35"/>
      <c r="H32" s="41"/>
      <c r="I32" s="41"/>
      <c r="J32" s="35"/>
      <c r="K32" s="39"/>
      <c r="L32" s="39"/>
      <c r="M32" s="18"/>
    </row>
    <row r="33" spans="1:13" ht="12.75">
      <c r="A33" s="18" t="s">
        <v>8</v>
      </c>
      <c r="B33" s="12">
        <v>147</v>
      </c>
      <c r="C33" s="15">
        <v>500</v>
      </c>
      <c r="D33" s="15">
        <v>1000</v>
      </c>
      <c r="E33" s="15"/>
      <c r="F33" s="11"/>
      <c r="G33" s="35"/>
      <c r="H33" s="41"/>
      <c r="I33" s="41"/>
      <c r="J33" s="35"/>
      <c r="K33" s="39"/>
      <c r="L33" s="39"/>
      <c r="M33" s="18"/>
    </row>
    <row r="34" spans="1:13" ht="12.75">
      <c r="A34" s="18" t="s">
        <v>9</v>
      </c>
      <c r="B34" s="12">
        <v>1000</v>
      </c>
      <c r="C34" s="15">
        <v>500</v>
      </c>
      <c r="D34" s="15">
        <v>5000</v>
      </c>
      <c r="E34" s="15"/>
      <c r="F34" s="11"/>
      <c r="G34" s="35"/>
      <c r="H34" s="41"/>
      <c r="I34" s="41"/>
      <c r="J34" s="35"/>
      <c r="K34" s="15">
        <v>12590</v>
      </c>
      <c r="L34" s="45">
        <v>5594</v>
      </c>
      <c r="M34" s="46">
        <v>5594</v>
      </c>
    </row>
    <row r="35" spans="1:13" ht="12.75">
      <c r="A35" s="18" t="s">
        <v>11</v>
      </c>
      <c r="B35" s="12">
        <v>0</v>
      </c>
      <c r="C35" s="15">
        <v>0</v>
      </c>
      <c r="D35" s="15">
        <v>0</v>
      </c>
      <c r="E35" s="15"/>
      <c r="F35" s="11"/>
      <c r="G35" s="35"/>
      <c r="H35" s="41"/>
      <c r="I35" s="41"/>
      <c r="J35" s="35"/>
      <c r="K35" s="15"/>
      <c r="L35" s="45"/>
      <c r="M35" s="46"/>
    </row>
    <row r="36" spans="1:13" ht="12.75">
      <c r="A36" s="18" t="s">
        <v>10</v>
      </c>
      <c r="B36" s="12">
        <v>415</v>
      </c>
      <c r="C36" s="15">
        <v>0</v>
      </c>
      <c r="D36" s="15">
        <v>0</v>
      </c>
      <c r="E36" s="15"/>
      <c r="F36" s="11">
        <v>594</v>
      </c>
      <c r="G36" s="35"/>
      <c r="H36" s="41"/>
      <c r="I36" s="41"/>
      <c r="J36" s="35"/>
      <c r="K36" s="15"/>
      <c r="L36" s="45"/>
      <c r="M36" s="46"/>
    </row>
    <row r="37" spans="1:13" ht="12.75">
      <c r="A37" s="18" t="s">
        <v>12</v>
      </c>
      <c r="B37" s="12">
        <v>5687</v>
      </c>
      <c r="C37" s="15">
        <v>5820</v>
      </c>
      <c r="D37" s="15">
        <v>5340</v>
      </c>
      <c r="E37" s="15"/>
      <c r="F37" s="11"/>
      <c r="G37" s="35"/>
      <c r="H37" s="41"/>
      <c r="I37" s="41"/>
      <c r="J37" s="35"/>
      <c r="K37" s="15"/>
      <c r="L37" s="45"/>
      <c r="M37" s="46"/>
    </row>
    <row r="38" spans="1:13" ht="12.75">
      <c r="A38" s="18" t="s">
        <v>13</v>
      </c>
      <c r="B38" s="12">
        <v>71608</v>
      </c>
      <c r="C38" s="15">
        <v>43341</v>
      </c>
      <c r="D38" s="15">
        <v>45461</v>
      </c>
      <c r="E38" s="15"/>
      <c r="F38" s="11">
        <v>2535</v>
      </c>
      <c r="G38" s="35">
        <v>2500</v>
      </c>
      <c r="H38" s="41"/>
      <c r="I38" s="41"/>
      <c r="J38" s="35"/>
      <c r="K38" s="15"/>
      <c r="L38" s="45"/>
      <c r="M38" s="46"/>
    </row>
    <row r="39" spans="1:13" ht="12.75">
      <c r="A39" s="18" t="s">
        <v>26</v>
      </c>
      <c r="B39" s="12">
        <v>10903</v>
      </c>
      <c r="C39" s="15">
        <v>6000</v>
      </c>
      <c r="D39" s="15">
        <v>6000</v>
      </c>
      <c r="E39" s="15"/>
      <c r="F39" s="11"/>
      <c r="G39" s="35"/>
      <c r="H39" s="41"/>
      <c r="I39" s="41"/>
      <c r="J39" s="35"/>
      <c r="K39" s="15">
        <v>5285</v>
      </c>
      <c r="L39" s="45"/>
      <c r="M39" s="46"/>
    </row>
    <row r="40" spans="1:13" ht="12.75">
      <c r="A40" s="18" t="s">
        <v>27</v>
      </c>
      <c r="B40" s="12"/>
      <c r="C40" s="15"/>
      <c r="D40" s="15"/>
      <c r="E40" s="15"/>
      <c r="F40" s="11"/>
      <c r="G40" s="35"/>
      <c r="H40" s="41"/>
      <c r="I40" s="41"/>
      <c r="J40" s="35"/>
      <c r="K40" s="15">
        <v>36441</v>
      </c>
      <c r="L40" s="45">
        <v>47180</v>
      </c>
      <c r="M40" s="46">
        <v>47180</v>
      </c>
    </row>
    <row r="41" spans="1:13" ht="12.75">
      <c r="A41" s="18" t="s">
        <v>28</v>
      </c>
      <c r="B41" s="12"/>
      <c r="C41" s="15"/>
      <c r="D41" s="15"/>
      <c r="E41" s="15"/>
      <c r="F41" s="11"/>
      <c r="G41" s="35"/>
      <c r="H41" s="41"/>
      <c r="I41" s="41"/>
      <c r="J41" s="35"/>
      <c r="K41" s="15">
        <v>0</v>
      </c>
      <c r="L41" s="45"/>
      <c r="M41" s="46"/>
    </row>
    <row r="42" spans="1:13" ht="12.75">
      <c r="A42" s="18" t="s">
        <v>21</v>
      </c>
      <c r="B42" s="12">
        <v>6716</v>
      </c>
      <c r="C42" s="15">
        <v>2716</v>
      </c>
      <c r="D42" s="15">
        <v>2492</v>
      </c>
      <c r="E42" s="15"/>
      <c r="F42" s="11"/>
      <c r="G42" s="35"/>
      <c r="H42" s="41"/>
      <c r="I42" s="41"/>
      <c r="J42" s="35"/>
      <c r="K42" s="15"/>
      <c r="L42" s="45"/>
      <c r="M42" s="46"/>
    </row>
    <row r="43" spans="1:13" ht="12.75">
      <c r="A43" s="18" t="s">
        <v>22</v>
      </c>
      <c r="B43" s="12">
        <v>7650</v>
      </c>
      <c r="C43" s="15"/>
      <c r="D43" s="15"/>
      <c r="E43" s="15"/>
      <c r="F43" s="11"/>
      <c r="G43" s="35"/>
      <c r="H43" s="41"/>
      <c r="I43" s="41"/>
      <c r="J43" s="35"/>
      <c r="K43" s="15"/>
      <c r="L43" s="45"/>
      <c r="M43" s="46"/>
    </row>
    <row r="44" spans="1:13" ht="12.75">
      <c r="A44" s="18" t="s">
        <v>29</v>
      </c>
      <c r="B44" s="12"/>
      <c r="C44" s="15"/>
      <c r="D44" s="15"/>
      <c r="E44" s="15"/>
      <c r="F44" s="11"/>
      <c r="G44" s="35"/>
      <c r="H44" s="41"/>
      <c r="I44" s="41"/>
      <c r="J44" s="35"/>
      <c r="K44" s="15">
        <v>101648</v>
      </c>
      <c r="L44" s="45">
        <v>103060</v>
      </c>
      <c r="M44" s="46">
        <v>103060</v>
      </c>
    </row>
    <row r="45" spans="1:13" ht="12.75">
      <c r="A45" s="18" t="s">
        <v>30</v>
      </c>
      <c r="B45" s="12"/>
      <c r="C45" s="15"/>
      <c r="D45" s="15"/>
      <c r="E45" s="15"/>
      <c r="F45" s="11"/>
      <c r="G45" s="35"/>
      <c r="H45" s="41"/>
      <c r="I45" s="41"/>
      <c r="J45" s="35"/>
      <c r="K45" s="15">
        <v>48083</v>
      </c>
      <c r="L45" s="45">
        <v>49955</v>
      </c>
      <c r="M45" s="46">
        <v>49955</v>
      </c>
    </row>
    <row r="46" spans="1:13" ht="12.75">
      <c r="A46" s="18" t="s">
        <v>53</v>
      </c>
      <c r="B46" s="12"/>
      <c r="C46" s="15"/>
      <c r="D46" s="15"/>
      <c r="E46" s="15"/>
      <c r="F46" s="11"/>
      <c r="G46" s="35"/>
      <c r="H46" s="41"/>
      <c r="I46" s="41"/>
      <c r="J46" s="35"/>
      <c r="K46" s="15">
        <v>3480</v>
      </c>
      <c r="L46" s="45">
        <v>4948</v>
      </c>
      <c r="M46" s="46">
        <v>4948</v>
      </c>
    </row>
    <row r="47" spans="1:13" ht="12.75">
      <c r="A47" s="18" t="s">
        <v>31</v>
      </c>
      <c r="B47" s="12"/>
      <c r="C47" s="15"/>
      <c r="D47" s="15"/>
      <c r="E47" s="15"/>
      <c r="F47" s="11"/>
      <c r="G47" s="35"/>
      <c r="H47" s="41"/>
      <c r="I47" s="41"/>
      <c r="J47" s="35"/>
      <c r="K47" s="15">
        <v>12625</v>
      </c>
      <c r="L47" s="45">
        <v>11400</v>
      </c>
      <c r="M47" s="46">
        <v>11400</v>
      </c>
    </row>
    <row r="48" spans="1:13" ht="12.75">
      <c r="A48" s="18" t="s">
        <v>32</v>
      </c>
      <c r="B48" s="12"/>
      <c r="C48" s="15"/>
      <c r="D48" s="15"/>
      <c r="E48" s="15"/>
      <c r="F48" s="11"/>
      <c r="G48" s="35"/>
      <c r="H48" s="41"/>
      <c r="I48" s="41"/>
      <c r="J48" s="35"/>
      <c r="K48" s="15">
        <v>95770</v>
      </c>
      <c r="L48" s="45">
        <v>91217</v>
      </c>
      <c r="M48" s="46">
        <v>91217</v>
      </c>
    </row>
    <row r="49" spans="1:13" ht="12.75">
      <c r="A49" s="18" t="s">
        <v>52</v>
      </c>
      <c r="B49" s="12"/>
      <c r="C49" s="15"/>
      <c r="D49" s="15"/>
      <c r="E49" s="15"/>
      <c r="F49" s="11"/>
      <c r="G49" s="35"/>
      <c r="H49" s="41"/>
      <c r="I49" s="41"/>
      <c r="J49" s="35"/>
      <c r="K49" s="15">
        <v>0</v>
      </c>
      <c r="L49" s="45">
        <v>4800</v>
      </c>
      <c r="M49" s="46">
        <v>4800</v>
      </c>
    </row>
    <row r="50" spans="1:13" ht="12.75">
      <c r="A50" s="18" t="s">
        <v>33</v>
      </c>
      <c r="B50" s="12"/>
      <c r="C50" s="15"/>
      <c r="D50" s="15"/>
      <c r="E50" s="15"/>
      <c r="F50" s="11"/>
      <c r="G50" s="35"/>
      <c r="H50" s="41"/>
      <c r="I50" s="41"/>
      <c r="J50" s="35"/>
      <c r="K50" s="15">
        <v>0</v>
      </c>
      <c r="L50" s="45">
        <v>5000</v>
      </c>
      <c r="M50" s="46">
        <v>5000</v>
      </c>
    </row>
    <row r="51" spans="1:13" ht="12.75">
      <c r="A51" s="18" t="s">
        <v>34</v>
      </c>
      <c r="B51" s="12"/>
      <c r="C51" s="15"/>
      <c r="D51" s="15"/>
      <c r="E51" s="15"/>
      <c r="F51" s="11"/>
      <c r="G51" s="35"/>
      <c r="H51" s="41"/>
      <c r="I51" s="41"/>
      <c r="J51" s="35"/>
      <c r="K51" s="15">
        <v>0</v>
      </c>
      <c r="L51" s="45"/>
      <c r="M51" s="46"/>
    </row>
    <row r="52" spans="1:13" ht="12.75">
      <c r="A52" s="18" t="s">
        <v>35</v>
      </c>
      <c r="B52" s="12"/>
      <c r="C52" s="15"/>
      <c r="D52" s="15"/>
      <c r="E52" s="15"/>
      <c r="F52" s="11"/>
      <c r="G52" s="35"/>
      <c r="H52" s="41"/>
      <c r="I52" s="41"/>
      <c r="J52" s="35"/>
      <c r="K52" s="15">
        <v>1300</v>
      </c>
      <c r="L52" s="45"/>
      <c r="M52" s="46"/>
    </row>
    <row r="53" spans="1:13" ht="12.75">
      <c r="A53" s="18" t="s">
        <v>36</v>
      </c>
      <c r="B53" s="12"/>
      <c r="C53" s="15"/>
      <c r="D53" s="15"/>
      <c r="E53" s="15"/>
      <c r="F53" s="11"/>
      <c r="G53" s="35"/>
      <c r="H53" s="41"/>
      <c r="I53" s="41"/>
      <c r="J53" s="35"/>
      <c r="K53" s="15">
        <v>13477</v>
      </c>
      <c r="L53" s="45">
        <v>13446</v>
      </c>
      <c r="M53" s="46">
        <v>13446</v>
      </c>
    </row>
    <row r="54" spans="1:13" ht="12.75">
      <c r="A54" s="18" t="s">
        <v>37</v>
      </c>
      <c r="B54" s="12"/>
      <c r="C54" s="15"/>
      <c r="D54" s="15"/>
      <c r="E54" s="15"/>
      <c r="F54" s="11"/>
      <c r="G54" s="35"/>
      <c r="H54" s="41"/>
      <c r="I54" s="41"/>
      <c r="J54" s="35"/>
      <c r="K54" s="15">
        <v>6545</v>
      </c>
      <c r="L54" s="45">
        <v>3400</v>
      </c>
      <c r="M54" s="46">
        <v>3400</v>
      </c>
    </row>
    <row r="55" spans="1:13" ht="12.75">
      <c r="A55" s="18" t="s">
        <v>38</v>
      </c>
      <c r="B55" s="12"/>
      <c r="C55" s="15"/>
      <c r="D55" s="15"/>
      <c r="E55" s="15"/>
      <c r="F55" s="11"/>
      <c r="G55" s="35"/>
      <c r="H55" s="41"/>
      <c r="I55" s="41"/>
      <c r="J55" s="35"/>
      <c r="K55" s="15">
        <v>12460</v>
      </c>
      <c r="L55" s="45">
        <v>10000</v>
      </c>
      <c r="M55" s="46">
        <v>10000</v>
      </c>
    </row>
    <row r="56" spans="1:13" ht="12.75">
      <c r="A56" s="18" t="s">
        <v>14</v>
      </c>
      <c r="B56" s="12">
        <v>54795</v>
      </c>
      <c r="C56" s="15">
        <v>57716</v>
      </c>
      <c r="D56" s="15">
        <v>57716</v>
      </c>
      <c r="E56" s="15">
        <v>9819</v>
      </c>
      <c r="F56" s="11">
        <v>7396</v>
      </c>
      <c r="G56" s="36">
        <v>7343</v>
      </c>
      <c r="H56" s="41"/>
      <c r="I56" s="41"/>
      <c r="J56" s="35"/>
      <c r="K56" s="15"/>
      <c r="L56" s="45"/>
      <c r="M56" s="46"/>
    </row>
    <row r="57" spans="1:13" ht="12.75">
      <c r="A57" s="18" t="s">
        <v>23</v>
      </c>
      <c r="B57" s="12">
        <v>9130</v>
      </c>
      <c r="C57" s="15">
        <v>10400</v>
      </c>
      <c r="D57" s="15">
        <v>10400</v>
      </c>
      <c r="E57" s="15"/>
      <c r="F57" s="11"/>
      <c r="G57" s="35"/>
      <c r="H57" s="41"/>
      <c r="I57" s="41"/>
      <c r="J57" s="35"/>
      <c r="K57" s="15"/>
      <c r="L57" s="45"/>
      <c r="M57" s="46"/>
    </row>
    <row r="58" spans="1:13" ht="12.75">
      <c r="A58" s="18" t="s">
        <v>15</v>
      </c>
      <c r="B58" s="12">
        <v>29712</v>
      </c>
      <c r="C58" s="15">
        <v>28000</v>
      </c>
      <c r="D58" s="15">
        <v>28600</v>
      </c>
      <c r="E58" s="15"/>
      <c r="F58" s="11"/>
      <c r="G58" s="35"/>
      <c r="H58" s="41"/>
      <c r="I58" s="41"/>
      <c r="J58" s="35"/>
      <c r="K58" s="15"/>
      <c r="L58" s="45"/>
      <c r="M58" s="46"/>
    </row>
    <row r="59" spans="1:13" ht="12.75">
      <c r="A59" s="18" t="s">
        <v>16</v>
      </c>
      <c r="B59" s="12">
        <v>15655</v>
      </c>
      <c r="C59" s="15">
        <v>23720</v>
      </c>
      <c r="D59" s="15">
        <v>23720</v>
      </c>
      <c r="E59" s="15"/>
      <c r="F59" s="11">
        <v>1550</v>
      </c>
      <c r="G59" s="35"/>
      <c r="H59" s="41"/>
      <c r="I59" s="41"/>
      <c r="J59" s="35"/>
      <c r="K59" s="15">
        <v>300</v>
      </c>
      <c r="L59" s="45"/>
      <c r="M59" s="46"/>
    </row>
    <row r="60" spans="1:13" ht="12.75">
      <c r="A60" s="18"/>
      <c r="B60" s="12"/>
      <c r="C60" s="15"/>
      <c r="D60" s="15"/>
      <c r="E60" s="32"/>
      <c r="F60" s="11"/>
      <c r="G60" s="37"/>
      <c r="H60" s="42"/>
      <c r="I60" s="42"/>
      <c r="J60" s="35"/>
      <c r="K60" s="15"/>
      <c r="L60" s="45"/>
      <c r="M60" s="46"/>
    </row>
    <row r="61" spans="1:13" ht="12.75">
      <c r="A61" s="18" t="s">
        <v>55</v>
      </c>
      <c r="B61" s="13">
        <f aca="true" t="shared" si="0" ref="B61:J61">SUM(B16:B59)</f>
        <v>2133373</v>
      </c>
      <c r="C61" s="16">
        <f t="shared" si="0"/>
        <v>2129626</v>
      </c>
      <c r="D61" s="16">
        <f t="shared" si="0"/>
        <v>2048832</v>
      </c>
      <c r="E61" s="8">
        <f t="shared" si="0"/>
        <v>277201</v>
      </c>
      <c r="F61" s="13">
        <f t="shared" si="0"/>
        <v>277201</v>
      </c>
      <c r="G61" s="22">
        <f t="shared" si="0"/>
        <v>277200</v>
      </c>
      <c r="H61" s="22">
        <f t="shared" si="0"/>
        <v>119969</v>
      </c>
      <c r="I61" s="22">
        <f t="shared" si="0"/>
        <v>197439</v>
      </c>
      <c r="J61" s="22">
        <f t="shared" si="0"/>
        <v>181378</v>
      </c>
      <c r="K61" s="16">
        <f>SUM(K16:K59)</f>
        <v>350004</v>
      </c>
      <c r="L61" s="21">
        <f>SUM(L16:L59)</f>
        <v>350000</v>
      </c>
      <c r="M61" s="20">
        <f>SUM(M16:M59)</f>
        <v>350000</v>
      </c>
    </row>
  </sheetData>
  <printOptions/>
  <pageMargins left="0.75" right="0.75" top="1" bottom="1" header="0.5" footer="0.5"/>
  <pageSetup horizontalDpi="300" verticalDpi="300" orientation="portrait" scale="62" r:id="rId1"/>
  <colBreaks count="1" manualBreakCount="1">
    <brk id="13" min="1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BLOOMINGDALE FAMILY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Williams</dc:creator>
  <cp:keywords/>
  <dc:description/>
  <cp:lastModifiedBy>Susan </cp:lastModifiedBy>
  <cp:lastPrinted>2007-08-01T23:51:25Z</cp:lastPrinted>
  <dcterms:created xsi:type="dcterms:W3CDTF">2005-03-21T18:28:22Z</dcterms:created>
  <dcterms:modified xsi:type="dcterms:W3CDTF">2007-08-01T23:51:44Z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